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UNDATOR\Projekty\projekty-bgk\POZYCZKA ANTYKRYZYSOWA\wniosek i załączniki\"/>
    </mc:Choice>
  </mc:AlternateContent>
  <xr:revisionPtr revIDLastSave="0" documentId="13_ncr:1_{146F2B36-4BB5-4B9B-B77D-D754153BCBB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rzepływy - ryczałt" sheetId="1" r:id="rId1"/>
    <sheet name="przepływy - zasady ogólne" sheetId="2" r:id="rId2"/>
    <sheet name="przepływy - podatek liniowy" sheetId="3" r:id="rId3"/>
    <sheet name="przepływy - pełna księgowość" sheetId="4" r:id="rId4"/>
  </sheets>
  <definedNames>
    <definedName name="_xlnm.Print_Area" localSheetId="3">'przepływy - pełna księgowość'!$A$1:$O$54</definedName>
    <definedName name="_xlnm.Print_Area" localSheetId="2">'przepływy - podatek liniowy'!$A$1:$O$57</definedName>
    <definedName name="_xlnm.Print_Area" localSheetId="0">'przepływy - ryczałt'!$A$1:$O$53</definedName>
    <definedName name="_xlnm.Print_Area" localSheetId="1">'przepływy - zasady ogólne'!$A$1:$O$56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E19" i="3"/>
  <c r="F19" i="3"/>
  <c r="G19" i="3"/>
  <c r="H19" i="3"/>
  <c r="I19" i="3"/>
  <c r="J19" i="3"/>
  <c r="K19" i="3"/>
  <c r="L19" i="3"/>
  <c r="M19" i="3"/>
  <c r="N19" i="3"/>
  <c r="C19" i="3"/>
  <c r="D19" i="2"/>
  <c r="E19" i="2"/>
  <c r="F19" i="2"/>
  <c r="G19" i="2"/>
  <c r="H19" i="2"/>
  <c r="I19" i="2"/>
  <c r="J19" i="2"/>
  <c r="K19" i="2"/>
  <c r="L19" i="2"/>
  <c r="M19" i="2"/>
  <c r="N19" i="2"/>
  <c r="C19" i="2"/>
  <c r="O12" i="1" l="1"/>
  <c r="O8" i="1" l="1"/>
  <c r="N15" i="4"/>
  <c r="O45" i="4" l="1"/>
  <c r="O43" i="4"/>
  <c r="O42" i="4"/>
  <c r="O40" i="4"/>
  <c r="O37" i="4"/>
  <c r="O36" i="4"/>
  <c r="O35" i="4"/>
  <c r="N34" i="4"/>
  <c r="N39" i="4" s="1"/>
  <c r="M34" i="4"/>
  <c r="M39" i="4" s="1"/>
  <c r="L34" i="4"/>
  <c r="L39" i="4" s="1"/>
  <c r="K34" i="4"/>
  <c r="K39" i="4" s="1"/>
  <c r="J34" i="4"/>
  <c r="J39" i="4" s="1"/>
  <c r="I34" i="4"/>
  <c r="I39" i="4" s="1"/>
  <c r="H34" i="4"/>
  <c r="H39" i="4" s="1"/>
  <c r="G34" i="4"/>
  <c r="G39" i="4" s="1"/>
  <c r="F34" i="4"/>
  <c r="F39" i="4" s="1"/>
  <c r="E34" i="4"/>
  <c r="E39" i="4" s="1"/>
  <c r="D34" i="4"/>
  <c r="D39" i="4" s="1"/>
  <c r="C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M15" i="4"/>
  <c r="M38" i="4" s="1"/>
  <c r="L15" i="4"/>
  <c r="K15" i="4"/>
  <c r="K38" i="4" s="1"/>
  <c r="J15" i="4"/>
  <c r="I15" i="4"/>
  <c r="I38" i="4" s="1"/>
  <c r="H15" i="4"/>
  <c r="G15" i="4"/>
  <c r="G38" i="4" s="1"/>
  <c r="F15" i="4"/>
  <c r="E15" i="4"/>
  <c r="E38" i="4" s="1"/>
  <c r="D15" i="4"/>
  <c r="C15" i="4"/>
  <c r="C38" i="4" s="1"/>
  <c r="O14" i="4"/>
  <c r="O13" i="4"/>
  <c r="O12" i="4"/>
  <c r="O11" i="4"/>
  <c r="O10" i="4"/>
  <c r="O9" i="4"/>
  <c r="O34" i="4" l="1"/>
  <c r="O15" i="4"/>
  <c r="O39" i="4"/>
  <c r="C39" i="4"/>
  <c r="C49" i="4" s="1"/>
  <c r="D38" i="4"/>
  <c r="F38" i="4"/>
  <c r="H38" i="4"/>
  <c r="J38" i="4"/>
  <c r="L38" i="4"/>
  <c r="N38" i="4"/>
  <c r="D49" i="4" l="1"/>
  <c r="D41" i="4" s="1"/>
  <c r="C41" i="4"/>
  <c r="O38" i="4"/>
  <c r="D44" i="4"/>
  <c r="D46" i="4" s="1"/>
  <c r="E49" i="4"/>
  <c r="E41" i="4" s="1"/>
  <c r="C44" i="4"/>
  <c r="C46" i="4" l="1"/>
  <c r="F49" i="4"/>
  <c r="F41" i="4" s="1"/>
  <c r="E44" i="4"/>
  <c r="E46" i="4" s="1"/>
  <c r="F44" i="4" l="1"/>
  <c r="G49" i="4"/>
  <c r="G41" i="4" s="1"/>
  <c r="H49" i="4" l="1"/>
  <c r="H41" i="4" s="1"/>
  <c r="F46" i="4"/>
  <c r="G44" i="4" l="1"/>
  <c r="H44" i="4"/>
  <c r="H46" i="4" s="1"/>
  <c r="I49" i="4"/>
  <c r="I41" i="4" s="1"/>
  <c r="J49" i="4" l="1"/>
  <c r="J41" i="4" s="1"/>
  <c r="I44" i="4"/>
  <c r="I46" i="4" s="1"/>
  <c r="G46" i="4"/>
  <c r="J44" i="4" l="1"/>
  <c r="K49" i="4"/>
  <c r="K41" i="4" s="1"/>
  <c r="J46" i="4" l="1"/>
  <c r="L49" i="4"/>
  <c r="L41" i="4" s="1"/>
  <c r="K44" i="4"/>
  <c r="K46" i="4" s="1"/>
  <c r="L44" i="4" l="1"/>
  <c r="L46" i="4" s="1"/>
  <c r="M49" i="4"/>
  <c r="M41" i="4" s="1"/>
  <c r="N49" i="4" l="1"/>
  <c r="N41" i="4" s="1"/>
  <c r="M44" i="4"/>
  <c r="M46" i="4" s="1"/>
  <c r="N44" i="4" l="1"/>
  <c r="O41" i="4"/>
  <c r="N46" i="4" l="1"/>
  <c r="O46" i="4" s="1"/>
  <c r="O44" i="4"/>
  <c r="C40" i="1" l="1"/>
  <c r="D33" i="3" l="1"/>
  <c r="D38" i="3" s="1"/>
  <c r="H33" i="3"/>
  <c r="H38" i="3" s="1"/>
  <c r="L33" i="3"/>
  <c r="L38" i="3" s="1"/>
  <c r="O10" i="1"/>
  <c r="O9" i="1"/>
  <c r="D40" i="1"/>
  <c r="E40" i="1"/>
  <c r="F40" i="1"/>
  <c r="G40" i="1"/>
  <c r="H40" i="1"/>
  <c r="I40" i="1"/>
  <c r="J40" i="1"/>
  <c r="K40" i="1"/>
  <c r="L40" i="1"/>
  <c r="M40" i="1"/>
  <c r="N40" i="1"/>
  <c r="O44" i="3"/>
  <c r="O42" i="3"/>
  <c r="O39" i="3"/>
  <c r="O36" i="3"/>
  <c r="O35" i="3"/>
  <c r="O34" i="3"/>
  <c r="O31" i="3"/>
  <c r="O30" i="3"/>
  <c r="O29" i="3"/>
  <c r="O28" i="3"/>
  <c r="O27" i="3"/>
  <c r="O26" i="3"/>
  <c r="O25" i="3"/>
  <c r="O24" i="3"/>
  <c r="O23" i="3"/>
  <c r="O22" i="3"/>
  <c r="O21" i="3"/>
  <c r="O20" i="3"/>
  <c r="O18" i="3"/>
  <c r="O17" i="3"/>
  <c r="O16" i="3"/>
  <c r="O15" i="3"/>
  <c r="N14" i="3"/>
  <c r="M14" i="3"/>
  <c r="L14" i="3"/>
  <c r="K14" i="3"/>
  <c r="J14" i="3"/>
  <c r="I14" i="3"/>
  <c r="H14" i="3"/>
  <c r="G14" i="3"/>
  <c r="F14" i="3"/>
  <c r="E14" i="3"/>
  <c r="D14" i="3"/>
  <c r="O13" i="3"/>
  <c r="O12" i="3"/>
  <c r="O11" i="3"/>
  <c r="O10" i="3"/>
  <c r="O9" i="3"/>
  <c r="O8" i="3"/>
  <c r="O42" i="2"/>
  <c r="O39" i="2"/>
  <c r="O36" i="2"/>
  <c r="O35" i="2"/>
  <c r="O34" i="2"/>
  <c r="N33" i="2"/>
  <c r="N38" i="2" s="1"/>
  <c r="L33" i="2"/>
  <c r="J33" i="2"/>
  <c r="J38" i="2" s="1"/>
  <c r="H33" i="2"/>
  <c r="F33" i="2"/>
  <c r="F38" i="2" s="1"/>
  <c r="D33" i="2"/>
  <c r="O31" i="2"/>
  <c r="O30" i="2"/>
  <c r="O29" i="2"/>
  <c r="O28" i="2"/>
  <c r="O27" i="2"/>
  <c r="O26" i="2"/>
  <c r="O25" i="2"/>
  <c r="O24" i="2"/>
  <c r="O23" i="2"/>
  <c r="O22" i="2"/>
  <c r="O21" i="2"/>
  <c r="O20" i="2"/>
  <c r="O18" i="2"/>
  <c r="O17" i="2"/>
  <c r="O16" i="2"/>
  <c r="O15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O12" i="2"/>
  <c r="O11" i="2"/>
  <c r="O10" i="2"/>
  <c r="O9" i="2"/>
  <c r="O8" i="2"/>
  <c r="O42" i="1"/>
  <c r="O39" i="1"/>
  <c r="O36" i="1"/>
  <c r="O35" i="1"/>
  <c r="O34" i="1"/>
  <c r="O31" i="1"/>
  <c r="O30" i="1"/>
  <c r="O29" i="1"/>
  <c r="O28" i="1"/>
  <c r="O27" i="1"/>
  <c r="O26" i="1"/>
  <c r="O25" i="1"/>
  <c r="O24" i="1"/>
  <c r="O23" i="1"/>
  <c r="O22" i="1"/>
  <c r="O21" i="1"/>
  <c r="O20" i="1"/>
  <c r="O18" i="1"/>
  <c r="O17" i="1"/>
  <c r="O16" i="1"/>
  <c r="O15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O11" i="1"/>
  <c r="D19" i="1" l="1"/>
  <c r="F19" i="1"/>
  <c r="H19" i="1"/>
  <c r="J19" i="1"/>
  <c r="J33" i="1" s="1"/>
  <c r="L19" i="1"/>
  <c r="L33" i="1" s="1"/>
  <c r="L38" i="1" s="1"/>
  <c r="N19" i="1"/>
  <c r="N33" i="1" s="1"/>
  <c r="N38" i="1" s="1"/>
  <c r="E19" i="1"/>
  <c r="G19" i="1"/>
  <c r="G33" i="1" s="1"/>
  <c r="G38" i="1" s="1"/>
  <c r="I19" i="1"/>
  <c r="I33" i="1" s="1"/>
  <c r="I38" i="1" s="1"/>
  <c r="K19" i="1"/>
  <c r="K33" i="1" s="1"/>
  <c r="K38" i="1" s="1"/>
  <c r="M19" i="1"/>
  <c r="C19" i="1"/>
  <c r="C33" i="1" s="1"/>
  <c r="C37" i="1" s="1"/>
  <c r="D33" i="1"/>
  <c r="D38" i="1" s="1"/>
  <c r="O19" i="3"/>
  <c r="F33" i="3"/>
  <c r="F38" i="3" s="1"/>
  <c r="J33" i="3"/>
  <c r="J38" i="3" s="1"/>
  <c r="N33" i="3"/>
  <c r="N38" i="3" s="1"/>
  <c r="C33" i="3"/>
  <c r="E33" i="3"/>
  <c r="E38" i="3" s="1"/>
  <c r="G33" i="3"/>
  <c r="G38" i="3" s="1"/>
  <c r="I33" i="3"/>
  <c r="I38" i="3" s="1"/>
  <c r="K33" i="3"/>
  <c r="K38" i="3" s="1"/>
  <c r="M33" i="3"/>
  <c r="M38" i="3" s="1"/>
  <c r="O14" i="2"/>
  <c r="E33" i="2"/>
  <c r="E38" i="2" s="1"/>
  <c r="G33" i="2"/>
  <c r="G38" i="2" s="1"/>
  <c r="I33" i="2"/>
  <c r="I38" i="2" s="1"/>
  <c r="K33" i="2"/>
  <c r="K38" i="2" s="1"/>
  <c r="M33" i="2"/>
  <c r="M38" i="2" s="1"/>
  <c r="O44" i="1"/>
  <c r="M33" i="1"/>
  <c r="M38" i="1" s="1"/>
  <c r="E33" i="1"/>
  <c r="E38" i="1" s="1"/>
  <c r="O14" i="1"/>
  <c r="H33" i="1"/>
  <c r="D38" i="2"/>
  <c r="D37" i="2"/>
  <c r="H38" i="2"/>
  <c r="H37" i="2"/>
  <c r="L38" i="2"/>
  <c r="L37" i="2"/>
  <c r="H37" i="3"/>
  <c r="O44" i="2"/>
  <c r="O14" i="3"/>
  <c r="C14" i="3"/>
  <c r="D37" i="3"/>
  <c r="L37" i="3"/>
  <c r="O32" i="3"/>
  <c r="C38" i="3"/>
  <c r="C52" i="3" s="1"/>
  <c r="O41" i="3"/>
  <c r="O32" i="2"/>
  <c r="F37" i="2"/>
  <c r="J37" i="2"/>
  <c r="N37" i="2"/>
  <c r="O41" i="2"/>
  <c r="O32" i="1"/>
  <c r="O41" i="1"/>
  <c r="C37" i="3" l="1"/>
  <c r="N37" i="3"/>
  <c r="F37" i="3"/>
  <c r="J37" i="3"/>
  <c r="G37" i="3"/>
  <c r="K37" i="3"/>
  <c r="O33" i="3"/>
  <c r="O38" i="3" s="1"/>
  <c r="M37" i="3"/>
  <c r="I37" i="3"/>
  <c r="E37" i="3"/>
  <c r="O37" i="3"/>
  <c r="K37" i="2"/>
  <c r="G37" i="2"/>
  <c r="M37" i="2"/>
  <c r="I37" i="2"/>
  <c r="E37" i="2"/>
  <c r="H38" i="1"/>
  <c r="H37" i="1"/>
  <c r="O19" i="1"/>
  <c r="J38" i="1"/>
  <c r="J37" i="1"/>
  <c r="L37" i="1"/>
  <c r="F33" i="1"/>
  <c r="F38" i="1" s="1"/>
  <c r="C38" i="1"/>
  <c r="D37" i="1"/>
  <c r="N37" i="1"/>
  <c r="F37" i="1"/>
  <c r="K37" i="1"/>
  <c r="G37" i="1"/>
  <c r="M37" i="1"/>
  <c r="I37" i="1"/>
  <c r="E37" i="1"/>
  <c r="O33" i="1"/>
  <c r="O38" i="1" s="1"/>
  <c r="D52" i="3"/>
  <c r="C40" i="3"/>
  <c r="O37" i="1" l="1"/>
  <c r="D40" i="3"/>
  <c r="D43" i="3" s="1"/>
  <c r="E52" i="3"/>
  <c r="C43" i="3"/>
  <c r="D43" i="1"/>
  <c r="C43" i="1"/>
  <c r="C45" i="3" l="1"/>
  <c r="C47" i="3"/>
  <c r="F52" i="3"/>
  <c r="E40" i="3"/>
  <c r="D47" i="3"/>
  <c r="D45" i="3"/>
  <c r="C45" i="1"/>
  <c r="C47" i="1"/>
  <c r="D47" i="1"/>
  <c r="D45" i="1"/>
  <c r="F40" i="3" l="1"/>
  <c r="F43" i="3" s="1"/>
  <c r="G52" i="3"/>
  <c r="E43" i="3"/>
  <c r="C46" i="3"/>
  <c r="D46" i="3" s="1"/>
  <c r="F43" i="1"/>
  <c r="E43" i="1"/>
  <c r="C46" i="1"/>
  <c r="D46" i="1" s="1"/>
  <c r="H52" i="3" l="1"/>
  <c r="G40" i="3"/>
  <c r="E45" i="3"/>
  <c r="E47" i="3"/>
  <c r="F47" i="3"/>
  <c r="F45" i="3"/>
  <c r="E45" i="1"/>
  <c r="E47" i="1"/>
  <c r="F47" i="1"/>
  <c r="F45" i="1"/>
  <c r="H40" i="3" l="1"/>
  <c r="H43" i="3" s="1"/>
  <c r="I52" i="3"/>
  <c r="G43" i="3"/>
  <c r="E46" i="3"/>
  <c r="F46" i="3" s="1"/>
  <c r="H43" i="1"/>
  <c r="G43" i="1"/>
  <c r="E46" i="1"/>
  <c r="F46" i="1" s="1"/>
  <c r="G45" i="3" l="1"/>
  <c r="G47" i="3"/>
  <c r="H47" i="3"/>
  <c r="H45" i="3"/>
  <c r="J52" i="3"/>
  <c r="I40" i="3"/>
  <c r="I43" i="3" s="1"/>
  <c r="H47" i="1"/>
  <c r="H45" i="1"/>
  <c r="G45" i="1"/>
  <c r="G47" i="1"/>
  <c r="I43" i="1"/>
  <c r="J40" i="3" l="1"/>
  <c r="J43" i="3" s="1"/>
  <c r="K52" i="3"/>
  <c r="I45" i="3"/>
  <c r="I47" i="3"/>
  <c r="G46" i="3"/>
  <c r="H46" i="3" s="1"/>
  <c r="J43" i="1"/>
  <c r="I45" i="1"/>
  <c r="I47" i="1"/>
  <c r="G46" i="1"/>
  <c r="H46" i="1" s="1"/>
  <c r="L52" i="3" l="1"/>
  <c r="K40" i="3"/>
  <c r="K43" i="3" s="1"/>
  <c r="I46" i="3"/>
  <c r="J47" i="3"/>
  <c r="J45" i="3"/>
  <c r="I46" i="1"/>
  <c r="J47" i="1"/>
  <c r="J45" i="1"/>
  <c r="K43" i="1"/>
  <c r="K45" i="3" l="1"/>
  <c r="K47" i="3"/>
  <c r="J46" i="3"/>
  <c r="K46" i="3" s="1"/>
  <c r="L40" i="3"/>
  <c r="L43" i="3" s="1"/>
  <c r="M52" i="3"/>
  <c r="L43" i="1"/>
  <c r="K45" i="1"/>
  <c r="K47" i="1"/>
  <c r="J46" i="1"/>
  <c r="K46" i="1" s="1"/>
  <c r="L47" i="3" l="1"/>
  <c r="L45" i="3"/>
  <c r="L46" i="3" s="1"/>
  <c r="N52" i="3"/>
  <c r="N40" i="3" s="1"/>
  <c r="M40" i="3"/>
  <c r="M43" i="3" s="1"/>
  <c r="M43" i="1"/>
  <c r="L47" i="1"/>
  <c r="L45" i="1"/>
  <c r="L46" i="1" s="1"/>
  <c r="N43" i="3" l="1"/>
  <c r="O40" i="3"/>
  <c r="M45" i="3"/>
  <c r="M46" i="3" s="1"/>
  <c r="M47" i="3"/>
  <c r="M45" i="1"/>
  <c r="M46" i="1" s="1"/>
  <c r="M47" i="1"/>
  <c r="N43" i="1"/>
  <c r="O40" i="1"/>
  <c r="N47" i="3" l="1"/>
  <c r="N45" i="3"/>
  <c r="O45" i="3" s="1"/>
  <c r="O43" i="3"/>
  <c r="N47" i="1"/>
  <c r="N45" i="1"/>
  <c r="O45" i="1" s="1"/>
  <c r="O43" i="1"/>
  <c r="O47" i="3" l="1"/>
  <c r="N46" i="3"/>
  <c r="O47" i="1"/>
  <c r="N46" i="1"/>
  <c r="O19" i="2"/>
  <c r="C33" i="2"/>
  <c r="O33" i="2" l="1"/>
  <c r="O38" i="2" s="1"/>
  <c r="C38" i="2"/>
  <c r="C52" i="2" s="1"/>
  <c r="C40" i="2" s="1"/>
  <c r="O37" i="2"/>
  <c r="C37" i="2"/>
  <c r="C43" i="2" l="1"/>
  <c r="D52" i="2"/>
  <c r="D40" i="2" s="1"/>
  <c r="D43" i="2" l="1"/>
  <c r="E52" i="2"/>
  <c r="E40" i="2" s="1"/>
  <c r="C45" i="2"/>
  <c r="C47" i="2"/>
  <c r="F52" i="2" l="1"/>
  <c r="F40" i="2" s="1"/>
  <c r="C46" i="2"/>
  <c r="D47" i="2"/>
  <c r="D45" i="2"/>
  <c r="D46" i="2" l="1"/>
  <c r="F43" i="2"/>
  <c r="G52" i="2"/>
  <c r="G40" i="2" s="1"/>
  <c r="E43" i="2"/>
  <c r="H52" i="2" l="1"/>
  <c r="H40" i="2" s="1"/>
  <c r="E45" i="2"/>
  <c r="E47" i="2"/>
  <c r="F47" i="2"/>
  <c r="F45" i="2"/>
  <c r="H43" i="2" l="1"/>
  <c r="I52" i="2"/>
  <c r="I40" i="2" s="1"/>
  <c r="E46" i="2"/>
  <c r="F46" i="2" s="1"/>
  <c r="G43" i="2"/>
  <c r="H47" i="2" l="1"/>
  <c r="H45" i="2"/>
  <c r="G47" i="2"/>
  <c r="G45" i="2"/>
  <c r="G46" i="2" s="1"/>
  <c r="H46" i="2" s="1"/>
  <c r="J52" i="2"/>
  <c r="J40" i="2" s="1"/>
  <c r="J43" i="2" l="1"/>
  <c r="K52" i="2"/>
  <c r="K40" i="2" s="1"/>
  <c r="I43" i="2"/>
  <c r="I47" i="2" l="1"/>
  <c r="I45" i="2"/>
  <c r="I46" i="2" s="1"/>
  <c r="J47" i="2"/>
  <c r="J45" i="2"/>
  <c r="K43" i="2"/>
  <c r="L52" i="2"/>
  <c r="L40" i="2" s="1"/>
  <c r="J46" i="2" l="1"/>
  <c r="K47" i="2"/>
  <c r="K45" i="2"/>
  <c r="L43" i="2"/>
  <c r="M52" i="2"/>
  <c r="M40" i="2" s="1"/>
  <c r="K46" i="2" l="1"/>
  <c r="M43" i="2"/>
  <c r="N52" i="2"/>
  <c r="N40" i="2" s="1"/>
  <c r="O40" i="2" s="1"/>
  <c r="L47" i="2"/>
  <c r="L45" i="2"/>
  <c r="L46" i="2" s="1"/>
  <c r="M47" i="2" l="1"/>
  <c r="M45" i="2"/>
  <c r="M46" i="2" s="1"/>
  <c r="N43" i="2"/>
  <c r="O43" i="2" s="1"/>
  <c r="N47" i="2" l="1"/>
  <c r="N45" i="2"/>
  <c r="O45" i="2" s="1"/>
  <c r="N46" i="2" l="1"/>
  <c r="O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aluberda</author>
  </authors>
  <commentList>
    <comment ref="B4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aluberda:
</t>
        </r>
        <r>
          <rPr>
            <sz val="9"/>
            <color indexed="81"/>
            <rFont val="Tahoma"/>
            <family val="2"/>
            <charset val="238"/>
          </rPr>
          <t>należy w formule liczącej kwotę podatku uwzględnić odpowiednią stawkę ryczałtu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aluberda</author>
  </authors>
  <commentList>
    <comment ref="A1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aluberda:</t>
        </r>
        <r>
          <rPr>
            <sz val="9"/>
            <color indexed="81"/>
            <rFont val="Tahoma"/>
            <family val="2"/>
            <charset val="238"/>
          </rPr>
          <t xml:space="preserve">
wysokość składki zdrowotnej wyliczana jako 9% dochodu (min. 270,90 zł w 2022)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aluberda</author>
  </authors>
  <commentList>
    <comment ref="A1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aluberda:</t>
        </r>
        <r>
          <rPr>
            <sz val="9"/>
            <color indexed="81"/>
            <rFont val="Tahoma"/>
            <family val="2"/>
            <charset val="238"/>
          </rPr>
          <t xml:space="preserve">
wysokość składki zdrowotnej wyliczana jako 4,9% od dochodu (min. 270,90 zł w 2022)</t>
        </r>
      </text>
    </comment>
  </commentList>
</comments>
</file>

<file path=xl/sharedStrings.xml><?xml version="1.0" encoding="utf-8"?>
<sst xmlns="http://schemas.openxmlformats.org/spreadsheetml/2006/main" count="199" uniqueCount="68">
  <si>
    <t xml:space="preserve"> </t>
  </si>
  <si>
    <t>Planowane miesięczne przepływy gotówki</t>
  </si>
  <si>
    <t>miesiąc</t>
  </si>
  <si>
    <t>Razem</t>
  </si>
  <si>
    <t>Wpływy:</t>
  </si>
  <si>
    <t>Przychody ze sprzedaży (towarów/usług)</t>
  </si>
  <si>
    <t>Pozostałe przychody operacyjne</t>
  </si>
  <si>
    <t>Pożyczka  FRRR</t>
  </si>
  <si>
    <t>Gotówkowy wkład własny</t>
  </si>
  <si>
    <t>Gotówka płynna (A)</t>
  </si>
  <si>
    <t>Wydatki:</t>
  </si>
  <si>
    <t>Zakup surowców, materiałów</t>
  </si>
  <si>
    <t>Zakup towarów handlowych</t>
  </si>
  <si>
    <t>Zus właściciela - składki społeczne</t>
  </si>
  <si>
    <t>Płace wraz z narzutami</t>
  </si>
  <si>
    <t>Czynsze</t>
  </si>
  <si>
    <t>Transport (paliwo i in.)</t>
  </si>
  <si>
    <t>Energia, gaz, woda</t>
  </si>
  <si>
    <t>Zakup  wyposażenia</t>
  </si>
  <si>
    <t>Leasing</t>
  </si>
  <si>
    <t>Amortyzacja</t>
  </si>
  <si>
    <t>Odsetki od kredytów</t>
  </si>
  <si>
    <t>Telekomunikacja</t>
  </si>
  <si>
    <t>Ubezpieczenia majtk.</t>
  </si>
  <si>
    <t>Podatki (inne niż doch.) i opłaty</t>
  </si>
  <si>
    <t>Pozostałe wydatki</t>
  </si>
  <si>
    <t>Odsetki od pożyczki FRRR</t>
  </si>
  <si>
    <t>Razem wydatki (B)</t>
  </si>
  <si>
    <t>Zmiana stanu należności (+,-)</t>
  </si>
  <si>
    <t>Zmiana stanu zobowiązań (+,-)</t>
  </si>
  <si>
    <t>Zmiana stanu zapasów (+,-)</t>
  </si>
  <si>
    <t>Gotówka brutto</t>
  </si>
  <si>
    <t>Dochód do opodatkowania</t>
  </si>
  <si>
    <t>Wydatki inwestycyjne</t>
  </si>
  <si>
    <t>Podatek dochodowy</t>
  </si>
  <si>
    <t xml:space="preserve">Gotówka netto </t>
  </si>
  <si>
    <t>Spłata Kapitału FRRR</t>
  </si>
  <si>
    <t>Gotówka końcowa</t>
  </si>
  <si>
    <t>Gotówka narastająco</t>
  </si>
  <si>
    <t>Dscr</t>
  </si>
  <si>
    <t>Strata narastająco</t>
  </si>
  <si>
    <t>Pozostałe dochody gosp. dom.*</t>
  </si>
  <si>
    <t>Utrzymanie rodziny***</t>
  </si>
  <si>
    <t>*** 1000 PLN na osobę w gospodarstwie domowym</t>
  </si>
  <si>
    <t>Zus właściciela - składka zdrowotna**</t>
  </si>
  <si>
    <t>Podatek dochodowy***</t>
  </si>
  <si>
    <t>Utrzymanie rodziny****</t>
  </si>
  <si>
    <t>Obsługa innych kred. i pożyczek*****</t>
  </si>
  <si>
    <t>* dotyczy jednoosobowej działalności gospodarczej</t>
  </si>
  <si>
    <t xml:space="preserve">** składka zdrowotna obliczana na podstawie rocznego przychodu - do 60 tys.: 335,94 zł, od 60 tys. do 300 tys. zł. - 559,89 zł, od 300 tys. zł: 1007,81 zł. </t>
  </si>
  <si>
    <t xml:space="preserve">*** należy w formule liczącej kwotę podatku uwzględnić odpowiednią stawkę ryczałtu, od 1 stycznia 2022 roku ustawodawca wprowadził nowe stawki ryczałtu: 
17%, 15%, 14%, 12,5%, 12%, 10%, 8,5%, 5,5%, 3% i 2%
</t>
  </si>
  <si>
    <t>**** 1000 PLN na osobę w gospodarstwie domowym</t>
  </si>
  <si>
    <t xml:space="preserve">***** spłata kapitału kredytów/pożyczek firmowych oraz w przypadku jednoosobowej działalności dodatkowo kredytów/pożyczek prywatnych </t>
  </si>
  <si>
    <t>** wysokość składki zdrowotnej wyliczana jako 9%  dochodu</t>
  </si>
  <si>
    <t xml:space="preserve">**** spłata kapitału kredytów/pożyczek firmowych oraz w przypadku jednoosobowej działalności dodatkowo kredytów/pożyczek prywatnych </t>
  </si>
  <si>
    <t>Obsługa innych kred. i pożyczek****</t>
  </si>
  <si>
    <t>** wysokość składki zdrowotnej wyliczana jako 4,9% od dochodu (minimalna wysokość składki zdrowotnej na podatku liniowym wyliczana jest jako 9% minimalnego wynagrodzenia, które w 2022 roku wyniesie 3010 zł),</t>
  </si>
  <si>
    <t>Planowane miesięczne przepływy gotówki na 12 miesięcy od momntu uzyskania pożyczki</t>
  </si>
  <si>
    <t>Płace</t>
  </si>
  <si>
    <t>Narzuty na płace</t>
  </si>
  <si>
    <t>Odsetki od kredytów/pożyczek</t>
  </si>
  <si>
    <t>Usługi obce</t>
  </si>
  <si>
    <t>Utrzymanie rodziny ***</t>
  </si>
  <si>
    <t>Obsługa innych kred. i pożyczek ****</t>
  </si>
  <si>
    <t>Zał. nr 3 do Wniosku pożyczkowego ”Pożyczka Antykryzysowa REACT-EU”</t>
  </si>
  <si>
    <t>Regionalny Program Operacyjny Województwa Małopolskiego na lata 2014-2020</t>
  </si>
  <si>
    <t>* spłata kapitału kredytów/pożyczek firmowych</t>
  </si>
  <si>
    <t>Obsługa innych kredytów i pożyczek*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</si>
</sst>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0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medium">
        <color theme="0" tint="-0.14996795556505021"/>
      </left>
      <right style="medium">
        <color indexed="55"/>
      </right>
      <top style="medium">
        <color theme="0" tint="-0.14996795556505021"/>
      </top>
      <bottom style="hair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theme="0" tint="-0.14996795556505021"/>
      </top>
      <bottom style="hair">
        <color indexed="55"/>
      </bottom>
      <diagonal/>
    </border>
    <border>
      <left style="medium">
        <color indexed="55"/>
      </left>
      <right style="medium">
        <color theme="0" tint="-0.14996795556505021"/>
      </right>
      <top style="medium">
        <color theme="0" tint="-0.14996795556505021"/>
      </top>
      <bottom style="hair">
        <color indexed="55"/>
      </bottom>
      <diagonal/>
    </border>
    <border>
      <left style="medium">
        <color theme="0" tint="-0.14996795556505021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theme="0" tint="-0.14996795556505021"/>
      </right>
      <top style="hair">
        <color indexed="55"/>
      </top>
      <bottom/>
      <diagonal/>
    </border>
    <border>
      <left style="medium">
        <color theme="0" tint="-0.14996795556505021"/>
      </left>
      <right style="hair">
        <color indexed="55"/>
      </right>
      <top style="medium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theme="0" tint="-0.14996795556505021"/>
      </right>
      <top style="medium">
        <color indexed="55"/>
      </top>
      <bottom style="medium">
        <color indexed="55"/>
      </bottom>
      <diagonal/>
    </border>
    <border>
      <left style="medium">
        <color theme="0" tint="-0.14996795556505021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theme="0" tint="-0.14996795556505021"/>
      </right>
      <top/>
      <bottom style="hair">
        <color indexed="55"/>
      </bottom>
      <diagonal/>
    </border>
    <border>
      <left style="medium">
        <color theme="0" tint="-0.14996795556505021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theme="0" tint="-0.14996795556505021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theme="0" tint="-0.14996795556505021"/>
      </left>
      <right style="hair">
        <color indexed="55"/>
      </right>
      <top style="medium">
        <color indexed="55"/>
      </top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thin">
        <color indexed="8"/>
      </bottom>
      <diagonal/>
    </border>
    <border>
      <left style="hair">
        <color indexed="55"/>
      </left>
      <right style="medium">
        <color theme="0" tint="-0.14996795556505021"/>
      </right>
      <top style="medium">
        <color indexed="55"/>
      </top>
      <bottom style="thin">
        <color indexed="8"/>
      </bottom>
      <diagonal/>
    </border>
    <border>
      <left style="medium">
        <color theme="0" tint="-0.14996795556505021"/>
      </left>
      <right style="hair">
        <color indexed="55"/>
      </right>
      <top/>
      <bottom style="hair">
        <color indexed="55"/>
      </bottom>
      <diagonal/>
    </border>
    <border>
      <left style="medium">
        <color theme="0" tint="-0.14996795556505021"/>
      </left>
      <right style="hair">
        <color indexed="55"/>
      </right>
      <top style="hair">
        <color indexed="55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hair">
        <color indexed="55"/>
      </right>
      <top/>
      <bottom style="medium">
        <color indexed="55"/>
      </bottom>
      <diagonal/>
    </border>
    <border>
      <left style="hair">
        <color indexed="55"/>
      </left>
      <right style="hair">
        <color indexed="55"/>
      </right>
      <top/>
      <bottom style="medium">
        <color indexed="55"/>
      </bottom>
      <diagonal/>
    </border>
    <border>
      <left style="hair">
        <color indexed="55"/>
      </left>
      <right style="medium">
        <color theme="0" tint="-0.14996795556505021"/>
      </right>
      <top/>
      <bottom style="medium">
        <color indexed="55"/>
      </bottom>
      <diagonal/>
    </border>
    <border>
      <left style="medium">
        <color theme="0" tint="-0.14996795556505021"/>
      </left>
      <right style="hair">
        <color indexed="55"/>
      </right>
      <top/>
      <bottom style="medium">
        <color theme="0" tint="-0.14996795556505021"/>
      </bottom>
      <diagonal/>
    </border>
    <border>
      <left style="hair">
        <color indexed="55"/>
      </left>
      <right style="hair">
        <color indexed="55"/>
      </right>
      <top/>
      <bottom style="medium">
        <color theme="0" tint="-0.14996795556505021"/>
      </bottom>
      <diagonal/>
    </border>
    <border>
      <left style="hair">
        <color indexed="55"/>
      </left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0" fillId="2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1" fontId="3" fillId="3" borderId="9" xfId="0" applyNumberFormat="1" applyFont="1" applyFill="1" applyBorder="1" applyProtection="1">
      <protection locked="0"/>
    </xf>
    <xf numFmtId="1" fontId="0" fillId="0" borderId="13" xfId="0" applyNumberFormat="1" applyFont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3" fontId="0" fillId="0" borderId="16" xfId="0" applyNumberFormat="1" applyFont="1" applyBorder="1" applyProtection="1">
      <protection locked="0"/>
    </xf>
    <xf numFmtId="3" fontId="0" fillId="3" borderId="16" xfId="0" applyNumberFormat="1" applyFont="1" applyFill="1" applyBorder="1" applyProtection="1">
      <protection locked="0"/>
    </xf>
    <xf numFmtId="3" fontId="0" fillId="0" borderId="6" xfId="0" applyNumberFormat="1" applyFont="1" applyFill="1" applyBorder="1" applyProtection="1">
      <protection locked="0"/>
    </xf>
    <xf numFmtId="3" fontId="0" fillId="0" borderId="6" xfId="0" applyNumberFormat="1" applyFont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0" fillId="3" borderId="9" xfId="0" applyFont="1" applyFill="1" applyBorder="1" applyProtection="1">
      <protection locked="0"/>
    </xf>
    <xf numFmtId="3" fontId="2" fillId="3" borderId="9" xfId="0" applyNumberFormat="1" applyFont="1" applyFill="1" applyBorder="1" applyProtection="1"/>
    <xf numFmtId="3" fontId="2" fillId="3" borderId="10" xfId="0" applyNumberFormat="1" applyFont="1" applyFill="1" applyBorder="1" applyProtection="1"/>
    <xf numFmtId="3" fontId="0" fillId="0" borderId="13" xfId="0" applyNumberFormat="1" applyFont="1" applyBorder="1" applyProtection="1">
      <protection locked="0"/>
    </xf>
    <xf numFmtId="3" fontId="0" fillId="4" borderId="16" xfId="0" applyNumberFormat="1" applyFont="1" applyFill="1" applyBorder="1" applyProtection="1">
      <protection locked="0"/>
    </xf>
    <xf numFmtId="0" fontId="0" fillId="3" borderId="15" xfId="0" applyFont="1" applyFill="1" applyBorder="1" applyProtection="1">
      <protection locked="0"/>
    </xf>
    <xf numFmtId="0" fontId="0" fillId="3" borderId="16" xfId="0" applyFont="1" applyFill="1" applyBorder="1" applyProtection="1">
      <protection locked="0"/>
    </xf>
    <xf numFmtId="3" fontId="2" fillId="0" borderId="10" xfId="0" applyNumberFormat="1" applyFont="1" applyFill="1" applyBorder="1" applyProtection="1"/>
    <xf numFmtId="0" fontId="2" fillId="3" borderId="20" xfId="0" applyFont="1" applyFill="1" applyBorder="1" applyProtection="1">
      <protection locked="0"/>
    </xf>
    <xf numFmtId="0" fontId="0" fillId="3" borderId="21" xfId="0" applyFont="1" applyFill="1" applyBorder="1" applyProtection="1">
      <protection locked="0"/>
    </xf>
    <xf numFmtId="3" fontId="2" fillId="3" borderId="21" xfId="0" applyNumberFormat="1" applyFont="1" applyFill="1" applyBorder="1" applyProtection="1"/>
    <xf numFmtId="3" fontId="2" fillId="3" borderId="22" xfId="0" applyNumberFormat="1" applyFont="1" applyFill="1" applyBorder="1" applyProtection="1"/>
    <xf numFmtId="0" fontId="0" fillId="2" borderId="23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3" borderId="23" xfId="0" applyFont="1" applyFill="1" applyBorder="1" applyProtection="1">
      <protection locked="0"/>
    </xf>
    <xf numFmtId="0" fontId="0" fillId="3" borderId="13" xfId="0" applyFont="1" applyFill="1" applyBorder="1" applyProtection="1">
      <protection locked="0"/>
    </xf>
    <xf numFmtId="3" fontId="2" fillId="3" borderId="10" xfId="0" applyNumberFormat="1" applyFont="1" applyFill="1" applyBorder="1" applyAlignment="1" applyProtection="1">
      <alignment horizontal="right"/>
    </xf>
    <xf numFmtId="0" fontId="2" fillId="3" borderId="26" xfId="0" applyFont="1" applyFill="1" applyBorder="1" applyProtection="1">
      <protection locked="0"/>
    </xf>
    <xf numFmtId="0" fontId="0" fillId="3" borderId="27" xfId="0" applyFont="1" applyFill="1" applyBorder="1" applyProtection="1">
      <protection locked="0"/>
    </xf>
    <xf numFmtId="3" fontId="2" fillId="3" borderId="27" xfId="0" applyNumberFormat="1" applyFont="1" applyFill="1" applyBorder="1" applyProtection="1"/>
    <xf numFmtId="3" fontId="2" fillId="3" borderId="28" xfId="0" applyNumberFormat="1" applyFont="1" applyFill="1" applyBorder="1" applyAlignment="1" applyProtection="1">
      <alignment horizontal="right"/>
    </xf>
    <xf numFmtId="0" fontId="5" fillId="3" borderId="29" xfId="0" applyFont="1" applyFill="1" applyBorder="1" applyProtection="1">
      <protection locked="0"/>
    </xf>
    <xf numFmtId="0" fontId="6" fillId="3" borderId="30" xfId="0" applyFont="1" applyFill="1" applyBorder="1" applyProtection="1">
      <protection locked="0"/>
    </xf>
    <xf numFmtId="3" fontId="6" fillId="3" borderId="30" xfId="0" applyNumberFormat="1" applyFont="1" applyFill="1" applyBorder="1" applyProtection="1">
      <protection locked="0"/>
    </xf>
    <xf numFmtId="4" fontId="6" fillId="3" borderId="31" xfId="0" applyNumberFormat="1" applyFont="1" applyFill="1" applyBorder="1" applyProtection="1">
      <protection locked="0"/>
    </xf>
    <xf numFmtId="3" fontId="0" fillId="7" borderId="16" xfId="0" applyNumberFormat="1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0" fillId="6" borderId="16" xfId="0" applyFont="1" applyFill="1" applyBorder="1" applyProtection="1">
      <protection locked="0"/>
    </xf>
    <xf numFmtId="0" fontId="0" fillId="5" borderId="15" xfId="0" applyFont="1" applyFill="1" applyBorder="1" applyProtection="1">
      <protection locked="0"/>
    </xf>
    <xf numFmtId="0" fontId="0" fillId="5" borderId="16" xfId="0" applyFont="1" applyFill="1" applyBorder="1" applyProtection="1">
      <protection locked="0"/>
    </xf>
    <xf numFmtId="3" fontId="0" fillId="5" borderId="16" xfId="0" applyNumberFormat="1" applyFont="1" applyFill="1" applyBorder="1" applyProtection="1">
      <protection locked="0"/>
    </xf>
    <xf numFmtId="0" fontId="9" fillId="6" borderId="15" xfId="0" applyFont="1" applyFill="1" applyBorder="1" applyProtection="1">
      <protection locked="0"/>
    </xf>
    <xf numFmtId="0" fontId="9" fillId="5" borderId="15" xfId="0" applyFont="1" applyFill="1" applyBorder="1" applyProtection="1">
      <protection locked="0"/>
    </xf>
    <xf numFmtId="0" fontId="9" fillId="5" borderId="16" xfId="0" applyFont="1" applyFill="1" applyBorder="1" applyProtection="1">
      <protection locked="0"/>
    </xf>
    <xf numFmtId="3" fontId="9" fillId="5" borderId="16" xfId="0" applyNumberFormat="1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3" fontId="0" fillId="7" borderId="16" xfId="0" applyNumberFormat="1" applyFont="1" applyFill="1" applyBorder="1" applyProtection="1"/>
    <xf numFmtId="3" fontId="0" fillId="3" borderId="17" xfId="0" applyNumberFormat="1" applyFont="1" applyFill="1" applyBorder="1" applyProtection="1"/>
    <xf numFmtId="3" fontId="0" fillId="7" borderId="17" xfId="0" applyNumberFormat="1" applyFont="1" applyFill="1" applyBorder="1" applyProtection="1"/>
    <xf numFmtId="3" fontId="0" fillId="3" borderId="7" xfId="0" applyNumberFormat="1" applyFont="1" applyFill="1" applyBorder="1" applyProtection="1"/>
    <xf numFmtId="3" fontId="0" fillId="6" borderId="14" xfId="0" applyNumberFormat="1" applyFont="1" applyFill="1" applyBorder="1" applyProtection="1"/>
    <xf numFmtId="1" fontId="0" fillId="3" borderId="14" xfId="0" applyNumberFormat="1" applyFont="1" applyFill="1" applyBorder="1" applyProtection="1"/>
    <xf numFmtId="3" fontId="0" fillId="3" borderId="14" xfId="0" applyNumberFormat="1" applyFont="1" applyFill="1" applyBorder="1" applyProtection="1"/>
    <xf numFmtId="3" fontId="0" fillId="0" borderId="0" xfId="0" applyNumberFormat="1" applyBorder="1" applyProtection="1">
      <protection locked="0"/>
    </xf>
    <xf numFmtId="3" fontId="9" fillId="6" borderId="17" xfId="0" applyNumberFormat="1" applyFont="1" applyFill="1" applyBorder="1" applyProtection="1"/>
    <xf numFmtId="3" fontId="0" fillId="3" borderId="25" xfId="0" applyNumberFormat="1" applyFill="1" applyBorder="1" applyProtection="1"/>
    <xf numFmtId="0" fontId="10" fillId="2" borderId="0" xfId="1" applyFont="1" applyFill="1" applyBorder="1" applyProtection="1">
      <protection locked="0"/>
    </xf>
    <xf numFmtId="0" fontId="10" fillId="0" borderId="0" xfId="1" applyFont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Alignment="1" applyProtection="1">
      <alignment horizontal="right"/>
      <protection locked="0"/>
    </xf>
    <xf numFmtId="0" fontId="3" fillId="3" borderId="8" xfId="1" applyFont="1" applyFill="1" applyBorder="1" applyProtection="1">
      <protection locked="0"/>
    </xf>
    <xf numFmtId="0" fontId="4" fillId="3" borderId="9" xfId="1" applyFont="1" applyFill="1" applyBorder="1" applyProtection="1">
      <protection locked="0"/>
    </xf>
    <xf numFmtId="1" fontId="3" fillId="3" borderId="9" xfId="1" applyNumberFormat="1" applyFont="1" applyFill="1" applyBorder="1" applyProtection="1">
      <protection locked="0"/>
    </xf>
    <xf numFmtId="1" fontId="10" fillId="0" borderId="13" xfId="1" applyNumberFormat="1" applyFont="1" applyBorder="1" applyProtection="1">
      <protection locked="0"/>
    </xf>
    <xf numFmtId="0" fontId="10" fillId="2" borderId="15" xfId="1" applyFont="1" applyFill="1" applyBorder="1" applyProtection="1">
      <protection locked="0"/>
    </xf>
    <xf numFmtId="0" fontId="10" fillId="2" borderId="16" xfId="1" applyFont="1" applyFill="1" applyBorder="1" applyProtection="1">
      <protection locked="0"/>
    </xf>
    <xf numFmtId="3" fontId="10" fillId="0" borderId="16" xfId="1" applyNumberFormat="1" applyFont="1" applyBorder="1" applyProtection="1">
      <protection locked="0"/>
    </xf>
    <xf numFmtId="3" fontId="10" fillId="3" borderId="16" xfId="1" applyNumberFormat="1" applyFont="1" applyFill="1" applyBorder="1" applyProtection="1">
      <protection locked="0"/>
    </xf>
    <xf numFmtId="3" fontId="10" fillId="0" borderId="6" xfId="1" applyNumberFormat="1" applyFont="1" applyFill="1" applyBorder="1" applyProtection="1">
      <protection locked="0"/>
    </xf>
    <xf numFmtId="3" fontId="10" fillId="0" borderId="6" xfId="1" applyNumberFormat="1" applyFont="1" applyBorder="1" applyProtection="1">
      <protection locked="0"/>
    </xf>
    <xf numFmtId="0" fontId="2" fillId="3" borderId="8" xfId="1" applyFont="1" applyFill="1" applyBorder="1" applyProtection="1">
      <protection locked="0"/>
    </xf>
    <xf numFmtId="0" fontId="10" fillId="3" borderId="9" xfId="1" applyFont="1" applyFill="1" applyBorder="1" applyProtection="1">
      <protection locked="0"/>
    </xf>
    <xf numFmtId="3" fontId="2" fillId="3" borderId="9" xfId="1" applyNumberFormat="1" applyFont="1" applyFill="1" applyBorder="1" applyProtection="1"/>
    <xf numFmtId="3" fontId="2" fillId="3" borderId="10" xfId="1" applyNumberFormat="1" applyFont="1" applyFill="1" applyBorder="1" applyProtection="1"/>
    <xf numFmtId="3" fontId="10" fillId="0" borderId="13" xfId="1" applyNumberFormat="1" applyFont="1" applyBorder="1" applyProtection="1">
      <protection locked="0"/>
    </xf>
    <xf numFmtId="3" fontId="10" fillId="4" borderId="16" xfId="1" applyNumberFormat="1" applyFont="1" applyFill="1" applyBorder="1" applyProtection="1">
      <protection locked="0"/>
    </xf>
    <xf numFmtId="0" fontId="10" fillId="3" borderId="15" xfId="1" applyFont="1" applyFill="1" applyBorder="1" applyProtection="1">
      <protection locked="0"/>
    </xf>
    <xf numFmtId="0" fontId="10" fillId="3" borderId="16" xfId="1" applyFont="1" applyFill="1" applyBorder="1" applyProtection="1">
      <protection locked="0"/>
    </xf>
    <xf numFmtId="3" fontId="2" fillId="0" borderId="10" xfId="1" applyNumberFormat="1" applyFont="1" applyFill="1" applyBorder="1" applyProtection="1"/>
    <xf numFmtId="0" fontId="2" fillId="3" borderId="20" xfId="1" applyFont="1" applyFill="1" applyBorder="1" applyProtection="1">
      <protection locked="0"/>
    </xf>
    <xf numFmtId="0" fontId="10" fillId="3" borderId="21" xfId="1" applyFont="1" applyFill="1" applyBorder="1" applyProtection="1">
      <protection locked="0"/>
    </xf>
    <xf numFmtId="3" fontId="2" fillId="3" borderId="21" xfId="1" applyNumberFormat="1" applyFont="1" applyFill="1" applyBorder="1" applyProtection="1"/>
    <xf numFmtId="3" fontId="2" fillId="3" borderId="22" xfId="1" applyNumberFormat="1" applyFont="1" applyFill="1" applyBorder="1" applyProtection="1"/>
    <xf numFmtId="0" fontId="10" fillId="2" borderId="23" xfId="1" applyFont="1" applyFill="1" applyBorder="1" applyProtection="1">
      <protection locked="0"/>
    </xf>
    <xf numFmtId="0" fontId="10" fillId="2" borderId="13" xfId="1" applyFont="1" applyFill="1" applyBorder="1" applyProtection="1">
      <protection locked="0"/>
    </xf>
    <xf numFmtId="3" fontId="10" fillId="0" borderId="13" xfId="1" applyNumberFormat="1" applyBorder="1" applyProtection="1">
      <protection locked="0"/>
    </xf>
    <xf numFmtId="0" fontId="10" fillId="2" borderId="24" xfId="1" applyFont="1" applyFill="1" applyBorder="1" applyProtection="1">
      <protection locked="0"/>
    </xf>
    <xf numFmtId="0" fontId="10" fillId="2" borderId="6" xfId="1" applyFont="1" applyFill="1" applyBorder="1" applyProtection="1">
      <protection locked="0"/>
    </xf>
    <xf numFmtId="0" fontId="10" fillId="3" borderId="23" xfId="1" applyFont="1" applyFill="1" applyBorder="1" applyProtection="1">
      <protection locked="0"/>
    </xf>
    <xf numFmtId="0" fontId="10" fillId="3" borderId="13" xfId="1" applyFont="1" applyFill="1" applyBorder="1" applyProtection="1">
      <protection locked="0"/>
    </xf>
    <xf numFmtId="3" fontId="2" fillId="3" borderId="10" xfId="1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1" fontId="10" fillId="3" borderId="14" xfId="1" applyNumberFormat="1" applyFont="1" applyFill="1" applyBorder="1" applyProtection="1"/>
    <xf numFmtId="3" fontId="10" fillId="3" borderId="17" xfId="1" applyNumberFormat="1" applyFont="1" applyFill="1" applyBorder="1" applyProtection="1"/>
    <xf numFmtId="3" fontId="10" fillId="3" borderId="14" xfId="1" applyNumberFormat="1" applyFont="1" applyFill="1" applyBorder="1" applyProtection="1"/>
    <xf numFmtId="3" fontId="10" fillId="5" borderId="14" xfId="1" applyNumberFormat="1" applyFont="1" applyFill="1" applyBorder="1" applyProtection="1"/>
    <xf numFmtId="3" fontId="10" fillId="0" borderId="17" xfId="1" applyNumberFormat="1" applyFont="1" applyBorder="1" applyProtection="1"/>
    <xf numFmtId="3" fontId="10" fillId="3" borderId="7" xfId="1" applyNumberFormat="1" applyFont="1" applyFill="1" applyBorder="1" applyProtection="1"/>
    <xf numFmtId="3" fontId="10" fillId="3" borderId="25" xfId="1" applyNumberFormat="1" applyFill="1" applyBorder="1" applyProtection="1"/>
    <xf numFmtId="0" fontId="10" fillId="0" borderId="0" xfId="1" applyProtection="1">
      <protection locked="0"/>
    </xf>
    <xf numFmtId="3" fontId="10" fillId="3" borderId="0" xfId="1" applyNumberFormat="1" applyFill="1" applyBorder="1" applyProtection="1"/>
    <xf numFmtId="3" fontId="0" fillId="3" borderId="0" xfId="0" applyNumberFormat="1" applyFill="1" applyBorder="1" applyProtection="1"/>
    <xf numFmtId="0" fontId="0" fillId="0" borderId="0" xfId="0" applyProtection="1"/>
    <xf numFmtId="3" fontId="0" fillId="3" borderId="16" xfId="0" applyNumberFormat="1" applyFont="1" applyFill="1" applyBorder="1" applyProtection="1"/>
    <xf numFmtId="0" fontId="11" fillId="0" borderId="0" xfId="0" applyFont="1" applyProtection="1">
      <protection locked="0"/>
    </xf>
    <xf numFmtId="1" fontId="3" fillId="3" borderId="1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2" fontId="12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10" fillId="0" borderId="0" xfId="1" applyAlignment="1" applyProtection="1">
      <protection locked="0"/>
    </xf>
    <xf numFmtId="1" fontId="3" fillId="3" borderId="10" xfId="1" applyNumberFormat="1" applyFont="1" applyFill="1" applyBorder="1" applyProtection="1">
      <protection locked="0"/>
    </xf>
    <xf numFmtId="0" fontId="10" fillId="0" borderId="0" xfId="1" applyBorder="1" applyProtection="1">
      <protection locked="0"/>
    </xf>
    <xf numFmtId="3" fontId="2" fillId="0" borderId="9" xfId="1" applyNumberFormat="1" applyFont="1" applyFill="1" applyBorder="1" applyProtection="1">
      <protection locked="0"/>
    </xf>
    <xf numFmtId="1" fontId="10" fillId="0" borderId="0" xfId="1" applyNumberFormat="1" applyProtection="1">
      <protection locked="0"/>
    </xf>
    <xf numFmtId="3" fontId="10" fillId="3" borderId="16" xfId="1" applyNumberFormat="1" applyFont="1" applyFill="1" applyBorder="1" applyProtection="1"/>
    <xf numFmtId="0" fontId="0" fillId="2" borderId="15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  <xf numFmtId="0" fontId="0" fillId="0" borderId="8" xfId="0" applyFont="1" applyFill="1" applyBorder="1" applyAlignment="1" applyProtection="1">
      <protection locked="0"/>
    </xf>
    <xf numFmtId="0" fontId="0" fillId="0" borderId="19" xfId="0" applyFont="1" applyFill="1" applyBorder="1" applyAlignment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0" fillId="2" borderId="5" xfId="0" applyFont="1" applyFill="1" applyBorder="1" applyAlignment="1" applyProtection="1">
      <protection locked="0"/>
    </xf>
    <xf numFmtId="0" fontId="9" fillId="6" borderId="15" xfId="0" applyFont="1" applyFill="1" applyBorder="1" applyAlignment="1" applyProtection="1">
      <protection locked="0"/>
    </xf>
    <xf numFmtId="0" fontId="9" fillId="6" borderId="18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2" borderId="15" xfId="1" applyFont="1" applyFill="1" applyBorder="1" applyAlignment="1" applyProtection="1">
      <protection locked="0"/>
    </xf>
    <xf numFmtId="0" fontId="10" fillId="2" borderId="18" xfId="1" applyFont="1" applyFill="1" applyBorder="1" applyAlignment="1" applyProtection="1">
      <protection locked="0"/>
    </xf>
    <xf numFmtId="0" fontId="10" fillId="0" borderId="8" xfId="1" applyFont="1" applyFill="1" applyBorder="1" applyAlignment="1" applyProtection="1">
      <protection locked="0"/>
    </xf>
    <xf numFmtId="0" fontId="10" fillId="0" borderId="19" xfId="1" applyFont="1" applyFill="1" applyBorder="1" applyAlignment="1" applyProtection="1">
      <protection locked="0"/>
    </xf>
    <xf numFmtId="0" fontId="2" fillId="3" borderId="8" xfId="1" applyFont="1" applyFill="1" applyBorder="1" applyAlignment="1" applyProtection="1">
      <alignment wrapText="1"/>
      <protection locked="0"/>
    </xf>
    <xf numFmtId="0" fontId="2" fillId="3" borderId="19" xfId="1" applyFont="1" applyFill="1" applyBorder="1" applyAlignment="1" applyProtection="1">
      <alignment wrapText="1"/>
      <protection locked="0"/>
    </xf>
    <xf numFmtId="0" fontId="10" fillId="0" borderId="15" xfId="1" applyFont="1" applyBorder="1" applyAlignment="1" applyProtection="1">
      <protection locked="0"/>
    </xf>
    <xf numFmtId="0" fontId="10" fillId="0" borderId="18" xfId="1" applyFont="1" applyBorder="1" applyAlignment="1" applyProtection="1">
      <protection locked="0"/>
    </xf>
    <xf numFmtId="0" fontId="10" fillId="0" borderId="0" xfId="1" applyAlignment="1" applyProtection="1"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2" fillId="2" borderId="4" xfId="1" applyFont="1" applyFill="1" applyBorder="1" applyAlignment="1" applyProtection="1">
      <alignment horizontal="right"/>
      <protection locked="0"/>
    </xf>
    <xf numFmtId="0" fontId="2" fillId="2" borderId="5" xfId="1" applyFont="1" applyFill="1" applyBorder="1" applyAlignment="1" applyProtection="1">
      <alignment horizontal="right"/>
      <protection locked="0"/>
    </xf>
    <xf numFmtId="0" fontId="2" fillId="2" borderId="11" xfId="1" applyFont="1" applyFill="1" applyBorder="1" applyAlignment="1" applyProtection="1">
      <protection locked="0"/>
    </xf>
    <xf numFmtId="0" fontId="2" fillId="2" borderId="12" xfId="1" applyFont="1" applyFill="1" applyBorder="1" applyAlignment="1" applyProtection="1">
      <protection locked="0"/>
    </xf>
    <xf numFmtId="0" fontId="10" fillId="2" borderId="4" xfId="1" applyFont="1" applyFill="1" applyBorder="1" applyAlignment="1" applyProtection="1">
      <protection locked="0"/>
    </xf>
    <xf numFmtId="0" fontId="10" fillId="2" borderId="5" xfId="1" applyFont="1" applyFill="1" applyBorder="1" applyAlignment="1" applyProtection="1">
      <protection locked="0"/>
    </xf>
  </cellXfs>
  <cellStyles count="2">
    <cellStyle name="Normalny" xfId="0" builtinId="0"/>
    <cellStyle name="Normalny 2" xfId="1" xr:uid="{F97249A1-3579-42BD-B815-86A37B015B16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5.jpeg"/><Relationship Id="rId1" Type="http://schemas.openxmlformats.org/officeDocument/2006/relationships/image" Target="../media/image7.jpe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5.jpeg"/><Relationship Id="rId1" Type="http://schemas.openxmlformats.org/officeDocument/2006/relationships/image" Target="../media/image8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1690687</xdr:colOff>
      <xdr:row>0</xdr:row>
      <xdr:rowOff>0</xdr:rowOff>
    </xdr:from>
    <xdr:to>
      <xdr:col>11</xdr:col>
      <xdr:colOff>519112</xdr:colOff>
      <xdr:row>1</xdr:row>
      <xdr:rowOff>43865</xdr:rowOff>
    </xdr:to>
    <xdr:pic>
      <xdr:nvPicPr>
        <xdr:cNvPr id="3" name="Obraz 2" descr="logotyp czarnobiały mrf">
          <a:extLst>
            <a:ext uri="{FF2B5EF4-FFF2-40B4-BE49-F238E27FC236}">
              <a16:creationId xmlns:a16="http://schemas.microsoft.com/office/drawing/2014/main" id="{C222756A-38B9-42ED-BDCC-CB8C6796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0"/>
          <a:ext cx="6115050" cy="78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</xdr:colOff>
      <xdr:row>50</xdr:row>
      <xdr:rowOff>99735</xdr:rowOff>
    </xdr:from>
    <xdr:to>
      <xdr:col>5</xdr:col>
      <xdr:colOff>266701</xdr:colOff>
      <xdr:row>50</xdr:row>
      <xdr:rowOff>785812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D3988F6-1F12-49F9-81B9-BA862B836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5065" y="12053610"/>
          <a:ext cx="2124074" cy="686077"/>
        </a:xfrm>
        <a:prstGeom prst="rect">
          <a:avLst/>
        </a:prstGeom>
      </xdr:spPr>
    </xdr:pic>
    <xdr:clientData/>
  </xdr:twoCellAnchor>
  <xdr:twoCellAnchor editAs="oneCell">
    <xdr:from>
      <xdr:col>6</xdr:col>
      <xdr:colOff>100013</xdr:colOff>
      <xdr:row>50</xdr:row>
      <xdr:rowOff>23812</xdr:rowOff>
    </xdr:from>
    <xdr:to>
      <xdr:col>9</xdr:col>
      <xdr:colOff>193324</xdr:colOff>
      <xdr:row>50</xdr:row>
      <xdr:rowOff>713092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98886102-F811-4DEC-B013-E972BCB35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7763" y="9815512"/>
          <a:ext cx="1922111" cy="689280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133353</xdr:colOff>
      <xdr:row>50</xdr:row>
      <xdr:rowOff>124586</xdr:rowOff>
    </xdr:from>
    <xdr:to>
      <xdr:col>11</xdr:col>
      <xdr:colOff>295276</xdr:colOff>
      <xdr:row>50</xdr:row>
      <xdr:rowOff>757235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6FC77267-5896-4D61-AEC6-4DF013702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3" y="9916286"/>
          <a:ext cx="771523" cy="632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0</xdr:row>
      <xdr:rowOff>0</xdr:rowOff>
    </xdr:from>
    <xdr:to>
      <xdr:col>11</xdr:col>
      <xdr:colOff>274320</xdr:colOff>
      <xdr:row>1</xdr:row>
      <xdr:rowOff>43865</xdr:rowOff>
    </xdr:to>
    <xdr:pic>
      <xdr:nvPicPr>
        <xdr:cNvPr id="3" name="Obraz 2" descr="logotyp czarnobiały mrf">
          <a:extLst>
            <a:ext uri="{FF2B5EF4-FFF2-40B4-BE49-F238E27FC236}">
              <a16:creationId xmlns:a16="http://schemas.microsoft.com/office/drawing/2014/main" id="{12C180A2-C53E-46A9-A646-7EE1EDD6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0"/>
          <a:ext cx="6019800" cy="783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85724</xdr:colOff>
      <xdr:row>53</xdr:row>
      <xdr:rowOff>116578</xdr:rowOff>
    </xdr:from>
    <xdr:to>
      <xdr:col>11</xdr:col>
      <xdr:colOff>188141</xdr:colOff>
      <xdr:row>53</xdr:row>
      <xdr:rowOff>811704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44B7E26-7142-43D1-8E1D-AEFE8D9AF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27228"/>
          <a:ext cx="769167" cy="695126"/>
        </a:xfrm>
        <a:prstGeom prst="rect">
          <a:avLst/>
        </a:prstGeom>
      </xdr:spPr>
    </xdr:pic>
    <xdr:clientData/>
  </xdr:twoCellAnchor>
  <xdr:twoCellAnchor editAs="oneCell">
    <xdr:from>
      <xdr:col>5</xdr:col>
      <xdr:colOff>476249</xdr:colOff>
      <xdr:row>53</xdr:row>
      <xdr:rowOff>6854</xdr:rowOff>
    </xdr:from>
    <xdr:to>
      <xdr:col>8</xdr:col>
      <xdr:colOff>418742</xdr:colOff>
      <xdr:row>53</xdr:row>
      <xdr:rowOff>759732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82DC59F9-2745-418B-95C0-D073DF820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399" y="9017504"/>
          <a:ext cx="1942743" cy="752878"/>
        </a:xfrm>
        <a:prstGeom prst="rect">
          <a:avLst/>
        </a:prstGeom>
      </xdr:spPr>
    </xdr:pic>
    <xdr:clientData/>
  </xdr:twoCellAnchor>
  <xdr:twoCellAnchor editAs="oneCell">
    <xdr:from>
      <xdr:col>2</xdr:col>
      <xdr:colOff>159204</xdr:colOff>
      <xdr:row>53</xdr:row>
      <xdr:rowOff>136764</xdr:rowOff>
    </xdr:from>
    <xdr:to>
      <xdr:col>4</xdr:col>
      <xdr:colOff>496034</xdr:colOff>
      <xdr:row>53</xdr:row>
      <xdr:rowOff>707032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9D5834D0-EA7B-46C8-BBA0-A9DD3B7D6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78554" y="9147414"/>
          <a:ext cx="1670330" cy="5702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14288</xdr:rowOff>
    </xdr:from>
    <xdr:to>
      <xdr:col>11</xdr:col>
      <xdr:colOff>452438</xdr:colOff>
      <xdr:row>1</xdr:row>
      <xdr:rowOff>45122</xdr:rowOff>
    </xdr:to>
    <xdr:pic>
      <xdr:nvPicPr>
        <xdr:cNvPr id="3" name="Obraz 2" descr="logotyp czarnobiały mrf">
          <a:extLst>
            <a:ext uri="{FF2B5EF4-FFF2-40B4-BE49-F238E27FC236}">
              <a16:creationId xmlns:a16="http://schemas.microsoft.com/office/drawing/2014/main" id="{DC35E269-0037-42C6-AB39-B7DE37ED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4288"/>
          <a:ext cx="5938838" cy="77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600074</xdr:colOff>
      <xdr:row>53</xdr:row>
      <xdr:rowOff>107053</xdr:rowOff>
    </xdr:from>
    <xdr:to>
      <xdr:col>11</xdr:col>
      <xdr:colOff>150041</xdr:colOff>
      <xdr:row>53</xdr:row>
      <xdr:rowOff>802179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55A2E49A-8330-446B-A643-B4A7296C9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4" y="10279753"/>
          <a:ext cx="769167" cy="695126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428624</xdr:colOff>
      <xdr:row>52</xdr:row>
      <xdr:rowOff>187829</xdr:rowOff>
    </xdr:from>
    <xdr:to>
      <xdr:col>8</xdr:col>
      <xdr:colOff>542567</xdr:colOff>
      <xdr:row>53</xdr:row>
      <xdr:rowOff>750207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54096673-D7A0-497C-A68F-4A5268A00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4" y="10170029"/>
          <a:ext cx="1942743" cy="752878"/>
        </a:xfrm>
        <a:prstGeom prst="rect">
          <a:avLst/>
        </a:prstGeom>
      </xdr:spPr>
    </xdr:pic>
    <xdr:clientData/>
  </xdr:twoCellAnchor>
  <xdr:twoCellAnchor editAs="oneCell">
    <xdr:from>
      <xdr:col>2</xdr:col>
      <xdr:colOff>149679</xdr:colOff>
      <xdr:row>53</xdr:row>
      <xdr:rowOff>117714</xdr:rowOff>
    </xdr:from>
    <xdr:to>
      <xdr:col>4</xdr:col>
      <xdr:colOff>600809</xdr:colOff>
      <xdr:row>53</xdr:row>
      <xdr:rowOff>687982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D86F18B4-2D4E-4E71-8830-4B4516F29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69029" y="10290414"/>
          <a:ext cx="1670330" cy="5702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</xdr:colOff>
      <xdr:row>0</xdr:row>
      <xdr:rowOff>0</xdr:rowOff>
    </xdr:from>
    <xdr:to>
      <xdr:col>11</xdr:col>
      <xdr:colOff>418479</xdr:colOff>
      <xdr:row>1</xdr:row>
      <xdr:rowOff>79316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103F92E-29BD-4672-99BE-04722BE90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9355" y="0"/>
          <a:ext cx="5864874" cy="784166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85724</xdr:colOff>
      <xdr:row>51</xdr:row>
      <xdr:rowOff>116578</xdr:rowOff>
    </xdr:from>
    <xdr:to>
      <xdr:col>11</xdr:col>
      <xdr:colOff>245291</xdr:colOff>
      <xdr:row>51</xdr:row>
      <xdr:rowOff>811704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BA31F2C6-BAE4-4330-B94F-B78C90538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6367" y="9246971"/>
          <a:ext cx="771888" cy="695126"/>
        </a:xfrm>
        <a:prstGeom prst="rect">
          <a:avLst/>
        </a:prstGeom>
      </xdr:spPr>
    </xdr:pic>
    <xdr:clientData/>
  </xdr:twoCellAnchor>
  <xdr:twoCellAnchor editAs="oneCell">
    <xdr:from>
      <xdr:col>5</xdr:col>
      <xdr:colOff>476249</xdr:colOff>
      <xdr:row>51</xdr:row>
      <xdr:rowOff>6854</xdr:rowOff>
    </xdr:from>
    <xdr:to>
      <xdr:col>8</xdr:col>
      <xdr:colOff>590192</xdr:colOff>
      <xdr:row>51</xdr:row>
      <xdr:rowOff>759732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A285B4FC-447B-463B-92FE-FB7D06908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399" y="9017504"/>
          <a:ext cx="1942743" cy="752878"/>
        </a:xfrm>
        <a:prstGeom prst="rect">
          <a:avLst/>
        </a:prstGeom>
      </xdr:spPr>
    </xdr:pic>
    <xdr:clientData/>
  </xdr:twoCellAnchor>
  <xdr:twoCellAnchor editAs="oneCell">
    <xdr:from>
      <xdr:col>2</xdr:col>
      <xdr:colOff>159204</xdr:colOff>
      <xdr:row>51</xdr:row>
      <xdr:rowOff>136764</xdr:rowOff>
    </xdr:from>
    <xdr:to>
      <xdr:col>5</xdr:col>
      <xdr:colOff>734</xdr:colOff>
      <xdr:row>51</xdr:row>
      <xdr:rowOff>707032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5E25594-B52C-422F-B4B3-59633C05A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81275" y="9267157"/>
          <a:ext cx="1675773" cy="570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zoomScale="115" zoomScaleNormal="115" workbookViewId="0">
      <selection activeCell="I14" sqref="I14"/>
    </sheetView>
  </sheetViews>
  <sheetFormatPr defaultRowHeight="15" x14ac:dyDescent="0.25"/>
  <cols>
    <col min="1" max="1" width="10.42578125" style="102" customWidth="1"/>
    <col min="2" max="2" width="25.85546875" style="102" customWidth="1"/>
    <col min="3" max="14" width="9.140625" style="102"/>
    <col min="15" max="15" width="11.28515625" style="102" customWidth="1"/>
    <col min="16" max="254" width="9.140625" style="102"/>
    <col min="255" max="255" width="10.42578125" style="102" customWidth="1"/>
    <col min="256" max="256" width="25.85546875" style="102" customWidth="1"/>
    <col min="257" max="268" width="9.140625" style="102"/>
    <col min="269" max="269" width="11.28515625" style="102" customWidth="1"/>
    <col min="270" max="270" width="15.85546875" style="102" customWidth="1"/>
    <col min="271" max="271" width="48.7109375" style="102" customWidth="1"/>
    <col min="272" max="510" width="9.140625" style="102"/>
    <col min="511" max="511" width="10.42578125" style="102" customWidth="1"/>
    <col min="512" max="512" width="25.85546875" style="102" customWidth="1"/>
    <col min="513" max="524" width="9.140625" style="102"/>
    <col min="525" max="525" width="11.28515625" style="102" customWidth="1"/>
    <col min="526" max="526" width="15.85546875" style="102" customWidth="1"/>
    <col min="527" max="527" width="48.7109375" style="102" customWidth="1"/>
    <col min="528" max="766" width="9.140625" style="102"/>
    <col min="767" max="767" width="10.42578125" style="102" customWidth="1"/>
    <col min="768" max="768" width="25.85546875" style="102" customWidth="1"/>
    <col min="769" max="780" width="9.140625" style="102"/>
    <col min="781" max="781" width="11.28515625" style="102" customWidth="1"/>
    <col min="782" max="782" width="15.85546875" style="102" customWidth="1"/>
    <col min="783" max="783" width="48.7109375" style="102" customWidth="1"/>
    <col min="784" max="1022" width="9.140625" style="102"/>
    <col min="1023" max="1023" width="10.42578125" style="102" customWidth="1"/>
    <col min="1024" max="1024" width="25.85546875" style="102" customWidth="1"/>
    <col min="1025" max="1036" width="9.140625" style="102"/>
    <col min="1037" max="1037" width="11.28515625" style="102" customWidth="1"/>
    <col min="1038" max="1038" width="15.85546875" style="102" customWidth="1"/>
    <col min="1039" max="1039" width="48.7109375" style="102" customWidth="1"/>
    <col min="1040" max="1278" width="9.140625" style="102"/>
    <col min="1279" max="1279" width="10.42578125" style="102" customWidth="1"/>
    <col min="1280" max="1280" width="25.85546875" style="102" customWidth="1"/>
    <col min="1281" max="1292" width="9.140625" style="102"/>
    <col min="1293" max="1293" width="11.28515625" style="102" customWidth="1"/>
    <col min="1294" max="1294" width="15.85546875" style="102" customWidth="1"/>
    <col min="1295" max="1295" width="48.7109375" style="102" customWidth="1"/>
    <col min="1296" max="1534" width="9.140625" style="102"/>
    <col min="1535" max="1535" width="10.42578125" style="102" customWidth="1"/>
    <col min="1536" max="1536" width="25.85546875" style="102" customWidth="1"/>
    <col min="1537" max="1548" width="9.140625" style="102"/>
    <col min="1549" max="1549" width="11.28515625" style="102" customWidth="1"/>
    <col min="1550" max="1550" width="15.85546875" style="102" customWidth="1"/>
    <col min="1551" max="1551" width="48.7109375" style="102" customWidth="1"/>
    <col min="1552" max="1790" width="9.140625" style="102"/>
    <col min="1791" max="1791" width="10.42578125" style="102" customWidth="1"/>
    <col min="1792" max="1792" width="25.85546875" style="102" customWidth="1"/>
    <col min="1793" max="1804" width="9.140625" style="102"/>
    <col min="1805" max="1805" width="11.28515625" style="102" customWidth="1"/>
    <col min="1806" max="1806" width="15.85546875" style="102" customWidth="1"/>
    <col min="1807" max="1807" width="48.7109375" style="102" customWidth="1"/>
    <col min="1808" max="2046" width="9.140625" style="102"/>
    <col min="2047" max="2047" width="10.42578125" style="102" customWidth="1"/>
    <col min="2048" max="2048" width="25.85546875" style="102" customWidth="1"/>
    <col min="2049" max="2060" width="9.140625" style="102"/>
    <col min="2061" max="2061" width="11.28515625" style="102" customWidth="1"/>
    <col min="2062" max="2062" width="15.85546875" style="102" customWidth="1"/>
    <col min="2063" max="2063" width="48.7109375" style="102" customWidth="1"/>
    <col min="2064" max="2302" width="9.140625" style="102"/>
    <col min="2303" max="2303" width="10.42578125" style="102" customWidth="1"/>
    <col min="2304" max="2304" width="25.85546875" style="102" customWidth="1"/>
    <col min="2305" max="2316" width="9.140625" style="102"/>
    <col min="2317" max="2317" width="11.28515625" style="102" customWidth="1"/>
    <col min="2318" max="2318" width="15.85546875" style="102" customWidth="1"/>
    <col min="2319" max="2319" width="48.7109375" style="102" customWidth="1"/>
    <col min="2320" max="2558" width="9.140625" style="102"/>
    <col min="2559" max="2559" width="10.42578125" style="102" customWidth="1"/>
    <col min="2560" max="2560" width="25.85546875" style="102" customWidth="1"/>
    <col min="2561" max="2572" width="9.140625" style="102"/>
    <col min="2573" max="2573" width="11.28515625" style="102" customWidth="1"/>
    <col min="2574" max="2574" width="15.85546875" style="102" customWidth="1"/>
    <col min="2575" max="2575" width="48.7109375" style="102" customWidth="1"/>
    <col min="2576" max="2814" width="9.140625" style="102"/>
    <col min="2815" max="2815" width="10.42578125" style="102" customWidth="1"/>
    <col min="2816" max="2816" width="25.85546875" style="102" customWidth="1"/>
    <col min="2817" max="2828" width="9.140625" style="102"/>
    <col min="2829" max="2829" width="11.28515625" style="102" customWidth="1"/>
    <col min="2830" max="2830" width="15.85546875" style="102" customWidth="1"/>
    <col min="2831" max="2831" width="48.7109375" style="102" customWidth="1"/>
    <col min="2832" max="3070" width="9.140625" style="102"/>
    <col min="3071" max="3071" width="10.42578125" style="102" customWidth="1"/>
    <col min="3072" max="3072" width="25.85546875" style="102" customWidth="1"/>
    <col min="3073" max="3084" width="9.140625" style="102"/>
    <col min="3085" max="3085" width="11.28515625" style="102" customWidth="1"/>
    <col min="3086" max="3086" width="15.85546875" style="102" customWidth="1"/>
    <col min="3087" max="3087" width="48.7109375" style="102" customWidth="1"/>
    <col min="3088" max="3326" width="9.140625" style="102"/>
    <col min="3327" max="3327" width="10.42578125" style="102" customWidth="1"/>
    <col min="3328" max="3328" width="25.85546875" style="102" customWidth="1"/>
    <col min="3329" max="3340" width="9.140625" style="102"/>
    <col min="3341" max="3341" width="11.28515625" style="102" customWidth="1"/>
    <col min="3342" max="3342" width="15.85546875" style="102" customWidth="1"/>
    <col min="3343" max="3343" width="48.7109375" style="102" customWidth="1"/>
    <col min="3344" max="3582" width="9.140625" style="102"/>
    <col min="3583" max="3583" width="10.42578125" style="102" customWidth="1"/>
    <col min="3584" max="3584" width="25.85546875" style="102" customWidth="1"/>
    <col min="3585" max="3596" width="9.140625" style="102"/>
    <col min="3597" max="3597" width="11.28515625" style="102" customWidth="1"/>
    <col min="3598" max="3598" width="15.85546875" style="102" customWidth="1"/>
    <col min="3599" max="3599" width="48.7109375" style="102" customWidth="1"/>
    <col min="3600" max="3838" width="9.140625" style="102"/>
    <col min="3839" max="3839" width="10.42578125" style="102" customWidth="1"/>
    <col min="3840" max="3840" width="25.85546875" style="102" customWidth="1"/>
    <col min="3841" max="3852" width="9.140625" style="102"/>
    <col min="3853" max="3853" width="11.28515625" style="102" customWidth="1"/>
    <col min="3854" max="3854" width="15.85546875" style="102" customWidth="1"/>
    <col min="3855" max="3855" width="48.7109375" style="102" customWidth="1"/>
    <col min="3856" max="4094" width="9.140625" style="102"/>
    <col min="4095" max="4095" width="10.42578125" style="102" customWidth="1"/>
    <col min="4096" max="4096" width="25.85546875" style="102" customWidth="1"/>
    <col min="4097" max="4108" width="9.140625" style="102"/>
    <col min="4109" max="4109" width="11.28515625" style="102" customWidth="1"/>
    <col min="4110" max="4110" width="15.85546875" style="102" customWidth="1"/>
    <col min="4111" max="4111" width="48.7109375" style="102" customWidth="1"/>
    <col min="4112" max="4350" width="9.140625" style="102"/>
    <col min="4351" max="4351" width="10.42578125" style="102" customWidth="1"/>
    <col min="4352" max="4352" width="25.85546875" style="102" customWidth="1"/>
    <col min="4353" max="4364" width="9.140625" style="102"/>
    <col min="4365" max="4365" width="11.28515625" style="102" customWidth="1"/>
    <col min="4366" max="4366" width="15.85546875" style="102" customWidth="1"/>
    <col min="4367" max="4367" width="48.7109375" style="102" customWidth="1"/>
    <col min="4368" max="4606" width="9.140625" style="102"/>
    <col min="4607" max="4607" width="10.42578125" style="102" customWidth="1"/>
    <col min="4608" max="4608" width="25.85546875" style="102" customWidth="1"/>
    <col min="4609" max="4620" width="9.140625" style="102"/>
    <col min="4621" max="4621" width="11.28515625" style="102" customWidth="1"/>
    <col min="4622" max="4622" width="15.85546875" style="102" customWidth="1"/>
    <col min="4623" max="4623" width="48.7109375" style="102" customWidth="1"/>
    <col min="4624" max="4862" width="9.140625" style="102"/>
    <col min="4863" max="4863" width="10.42578125" style="102" customWidth="1"/>
    <col min="4864" max="4864" width="25.85546875" style="102" customWidth="1"/>
    <col min="4865" max="4876" width="9.140625" style="102"/>
    <col min="4877" max="4877" width="11.28515625" style="102" customWidth="1"/>
    <col min="4878" max="4878" width="15.85546875" style="102" customWidth="1"/>
    <col min="4879" max="4879" width="48.7109375" style="102" customWidth="1"/>
    <col min="4880" max="5118" width="9.140625" style="102"/>
    <col min="5119" max="5119" width="10.42578125" style="102" customWidth="1"/>
    <col min="5120" max="5120" width="25.85546875" style="102" customWidth="1"/>
    <col min="5121" max="5132" width="9.140625" style="102"/>
    <col min="5133" max="5133" width="11.28515625" style="102" customWidth="1"/>
    <col min="5134" max="5134" width="15.85546875" style="102" customWidth="1"/>
    <col min="5135" max="5135" width="48.7109375" style="102" customWidth="1"/>
    <col min="5136" max="5374" width="9.140625" style="102"/>
    <col min="5375" max="5375" width="10.42578125" style="102" customWidth="1"/>
    <col min="5376" max="5376" width="25.85546875" style="102" customWidth="1"/>
    <col min="5377" max="5388" width="9.140625" style="102"/>
    <col min="5389" max="5389" width="11.28515625" style="102" customWidth="1"/>
    <col min="5390" max="5390" width="15.85546875" style="102" customWidth="1"/>
    <col min="5391" max="5391" width="48.7109375" style="102" customWidth="1"/>
    <col min="5392" max="5630" width="9.140625" style="102"/>
    <col min="5631" max="5631" width="10.42578125" style="102" customWidth="1"/>
    <col min="5632" max="5632" width="25.85546875" style="102" customWidth="1"/>
    <col min="5633" max="5644" width="9.140625" style="102"/>
    <col min="5645" max="5645" width="11.28515625" style="102" customWidth="1"/>
    <col min="5646" max="5646" width="15.85546875" style="102" customWidth="1"/>
    <col min="5647" max="5647" width="48.7109375" style="102" customWidth="1"/>
    <col min="5648" max="5886" width="9.140625" style="102"/>
    <col min="5887" max="5887" width="10.42578125" style="102" customWidth="1"/>
    <col min="5888" max="5888" width="25.85546875" style="102" customWidth="1"/>
    <col min="5889" max="5900" width="9.140625" style="102"/>
    <col min="5901" max="5901" width="11.28515625" style="102" customWidth="1"/>
    <col min="5902" max="5902" width="15.85546875" style="102" customWidth="1"/>
    <col min="5903" max="5903" width="48.7109375" style="102" customWidth="1"/>
    <col min="5904" max="6142" width="9.140625" style="102"/>
    <col min="6143" max="6143" width="10.42578125" style="102" customWidth="1"/>
    <col min="6144" max="6144" width="25.85546875" style="102" customWidth="1"/>
    <col min="6145" max="6156" width="9.140625" style="102"/>
    <col min="6157" max="6157" width="11.28515625" style="102" customWidth="1"/>
    <col min="6158" max="6158" width="15.85546875" style="102" customWidth="1"/>
    <col min="6159" max="6159" width="48.7109375" style="102" customWidth="1"/>
    <col min="6160" max="6398" width="9.140625" style="102"/>
    <col min="6399" max="6399" width="10.42578125" style="102" customWidth="1"/>
    <col min="6400" max="6400" width="25.85546875" style="102" customWidth="1"/>
    <col min="6401" max="6412" width="9.140625" style="102"/>
    <col min="6413" max="6413" width="11.28515625" style="102" customWidth="1"/>
    <col min="6414" max="6414" width="15.85546875" style="102" customWidth="1"/>
    <col min="6415" max="6415" width="48.7109375" style="102" customWidth="1"/>
    <col min="6416" max="6654" width="9.140625" style="102"/>
    <col min="6655" max="6655" width="10.42578125" style="102" customWidth="1"/>
    <col min="6656" max="6656" width="25.85546875" style="102" customWidth="1"/>
    <col min="6657" max="6668" width="9.140625" style="102"/>
    <col min="6669" max="6669" width="11.28515625" style="102" customWidth="1"/>
    <col min="6670" max="6670" width="15.85546875" style="102" customWidth="1"/>
    <col min="6671" max="6671" width="48.7109375" style="102" customWidth="1"/>
    <col min="6672" max="6910" width="9.140625" style="102"/>
    <col min="6911" max="6911" width="10.42578125" style="102" customWidth="1"/>
    <col min="6912" max="6912" width="25.85546875" style="102" customWidth="1"/>
    <col min="6913" max="6924" width="9.140625" style="102"/>
    <col min="6925" max="6925" width="11.28515625" style="102" customWidth="1"/>
    <col min="6926" max="6926" width="15.85546875" style="102" customWidth="1"/>
    <col min="6927" max="6927" width="48.7109375" style="102" customWidth="1"/>
    <col min="6928" max="7166" width="9.140625" style="102"/>
    <col min="7167" max="7167" width="10.42578125" style="102" customWidth="1"/>
    <col min="7168" max="7168" width="25.85546875" style="102" customWidth="1"/>
    <col min="7169" max="7180" width="9.140625" style="102"/>
    <col min="7181" max="7181" width="11.28515625" style="102" customWidth="1"/>
    <col min="7182" max="7182" width="15.85546875" style="102" customWidth="1"/>
    <col min="7183" max="7183" width="48.7109375" style="102" customWidth="1"/>
    <col min="7184" max="7422" width="9.140625" style="102"/>
    <col min="7423" max="7423" width="10.42578125" style="102" customWidth="1"/>
    <col min="7424" max="7424" width="25.85546875" style="102" customWidth="1"/>
    <col min="7425" max="7436" width="9.140625" style="102"/>
    <col min="7437" max="7437" width="11.28515625" style="102" customWidth="1"/>
    <col min="7438" max="7438" width="15.85546875" style="102" customWidth="1"/>
    <col min="7439" max="7439" width="48.7109375" style="102" customWidth="1"/>
    <col min="7440" max="7678" width="9.140625" style="102"/>
    <col min="7679" max="7679" width="10.42578125" style="102" customWidth="1"/>
    <col min="7680" max="7680" width="25.85546875" style="102" customWidth="1"/>
    <col min="7681" max="7692" width="9.140625" style="102"/>
    <col min="7693" max="7693" width="11.28515625" style="102" customWidth="1"/>
    <col min="7694" max="7694" width="15.85546875" style="102" customWidth="1"/>
    <col min="7695" max="7695" width="48.7109375" style="102" customWidth="1"/>
    <col min="7696" max="7934" width="9.140625" style="102"/>
    <col min="7935" max="7935" width="10.42578125" style="102" customWidth="1"/>
    <col min="7936" max="7936" width="25.85546875" style="102" customWidth="1"/>
    <col min="7937" max="7948" width="9.140625" style="102"/>
    <col min="7949" max="7949" width="11.28515625" style="102" customWidth="1"/>
    <col min="7950" max="7950" width="15.85546875" style="102" customWidth="1"/>
    <col min="7951" max="7951" width="48.7109375" style="102" customWidth="1"/>
    <col min="7952" max="8190" width="9.140625" style="102"/>
    <col min="8191" max="8191" width="10.42578125" style="102" customWidth="1"/>
    <col min="8192" max="8192" width="25.85546875" style="102" customWidth="1"/>
    <col min="8193" max="8204" width="9.140625" style="102"/>
    <col min="8205" max="8205" width="11.28515625" style="102" customWidth="1"/>
    <col min="8206" max="8206" width="15.85546875" style="102" customWidth="1"/>
    <col min="8207" max="8207" width="48.7109375" style="102" customWidth="1"/>
    <col min="8208" max="8446" width="9.140625" style="102"/>
    <col min="8447" max="8447" width="10.42578125" style="102" customWidth="1"/>
    <col min="8448" max="8448" width="25.85546875" style="102" customWidth="1"/>
    <col min="8449" max="8460" width="9.140625" style="102"/>
    <col min="8461" max="8461" width="11.28515625" style="102" customWidth="1"/>
    <col min="8462" max="8462" width="15.85546875" style="102" customWidth="1"/>
    <col min="8463" max="8463" width="48.7109375" style="102" customWidth="1"/>
    <col min="8464" max="8702" width="9.140625" style="102"/>
    <col min="8703" max="8703" width="10.42578125" style="102" customWidth="1"/>
    <col min="8704" max="8704" width="25.85546875" style="102" customWidth="1"/>
    <col min="8705" max="8716" width="9.140625" style="102"/>
    <col min="8717" max="8717" width="11.28515625" style="102" customWidth="1"/>
    <col min="8718" max="8718" width="15.85546875" style="102" customWidth="1"/>
    <col min="8719" max="8719" width="48.7109375" style="102" customWidth="1"/>
    <col min="8720" max="8958" width="9.140625" style="102"/>
    <col min="8959" max="8959" width="10.42578125" style="102" customWidth="1"/>
    <col min="8960" max="8960" width="25.85546875" style="102" customWidth="1"/>
    <col min="8961" max="8972" width="9.140625" style="102"/>
    <col min="8973" max="8973" width="11.28515625" style="102" customWidth="1"/>
    <col min="8974" max="8974" width="15.85546875" style="102" customWidth="1"/>
    <col min="8975" max="8975" width="48.7109375" style="102" customWidth="1"/>
    <col min="8976" max="9214" width="9.140625" style="102"/>
    <col min="9215" max="9215" width="10.42578125" style="102" customWidth="1"/>
    <col min="9216" max="9216" width="25.85546875" style="102" customWidth="1"/>
    <col min="9217" max="9228" width="9.140625" style="102"/>
    <col min="9229" max="9229" width="11.28515625" style="102" customWidth="1"/>
    <col min="9230" max="9230" width="15.85546875" style="102" customWidth="1"/>
    <col min="9231" max="9231" width="48.7109375" style="102" customWidth="1"/>
    <col min="9232" max="9470" width="9.140625" style="102"/>
    <col min="9471" max="9471" width="10.42578125" style="102" customWidth="1"/>
    <col min="9472" max="9472" width="25.85546875" style="102" customWidth="1"/>
    <col min="9473" max="9484" width="9.140625" style="102"/>
    <col min="9485" max="9485" width="11.28515625" style="102" customWidth="1"/>
    <col min="9486" max="9486" width="15.85546875" style="102" customWidth="1"/>
    <col min="9487" max="9487" width="48.7109375" style="102" customWidth="1"/>
    <col min="9488" max="9726" width="9.140625" style="102"/>
    <col min="9727" max="9727" width="10.42578125" style="102" customWidth="1"/>
    <col min="9728" max="9728" width="25.85546875" style="102" customWidth="1"/>
    <col min="9729" max="9740" width="9.140625" style="102"/>
    <col min="9741" max="9741" width="11.28515625" style="102" customWidth="1"/>
    <col min="9742" max="9742" width="15.85546875" style="102" customWidth="1"/>
    <col min="9743" max="9743" width="48.7109375" style="102" customWidth="1"/>
    <col min="9744" max="9982" width="9.140625" style="102"/>
    <col min="9983" max="9983" width="10.42578125" style="102" customWidth="1"/>
    <col min="9984" max="9984" width="25.85546875" style="102" customWidth="1"/>
    <col min="9985" max="9996" width="9.140625" style="102"/>
    <col min="9997" max="9997" width="11.28515625" style="102" customWidth="1"/>
    <col min="9998" max="9998" width="15.85546875" style="102" customWidth="1"/>
    <col min="9999" max="9999" width="48.7109375" style="102" customWidth="1"/>
    <col min="10000" max="10238" width="9.140625" style="102"/>
    <col min="10239" max="10239" width="10.42578125" style="102" customWidth="1"/>
    <col min="10240" max="10240" width="25.85546875" style="102" customWidth="1"/>
    <col min="10241" max="10252" width="9.140625" style="102"/>
    <col min="10253" max="10253" width="11.28515625" style="102" customWidth="1"/>
    <col min="10254" max="10254" width="15.85546875" style="102" customWidth="1"/>
    <col min="10255" max="10255" width="48.7109375" style="102" customWidth="1"/>
    <col min="10256" max="10494" width="9.140625" style="102"/>
    <col min="10495" max="10495" width="10.42578125" style="102" customWidth="1"/>
    <col min="10496" max="10496" width="25.85546875" style="102" customWidth="1"/>
    <col min="10497" max="10508" width="9.140625" style="102"/>
    <col min="10509" max="10509" width="11.28515625" style="102" customWidth="1"/>
    <col min="10510" max="10510" width="15.85546875" style="102" customWidth="1"/>
    <col min="10511" max="10511" width="48.7109375" style="102" customWidth="1"/>
    <col min="10512" max="10750" width="9.140625" style="102"/>
    <col min="10751" max="10751" width="10.42578125" style="102" customWidth="1"/>
    <col min="10752" max="10752" width="25.85546875" style="102" customWidth="1"/>
    <col min="10753" max="10764" width="9.140625" style="102"/>
    <col min="10765" max="10765" width="11.28515625" style="102" customWidth="1"/>
    <col min="10766" max="10766" width="15.85546875" style="102" customWidth="1"/>
    <col min="10767" max="10767" width="48.7109375" style="102" customWidth="1"/>
    <col min="10768" max="11006" width="9.140625" style="102"/>
    <col min="11007" max="11007" width="10.42578125" style="102" customWidth="1"/>
    <col min="11008" max="11008" width="25.85546875" style="102" customWidth="1"/>
    <col min="11009" max="11020" width="9.140625" style="102"/>
    <col min="11021" max="11021" width="11.28515625" style="102" customWidth="1"/>
    <col min="11022" max="11022" width="15.85546875" style="102" customWidth="1"/>
    <col min="11023" max="11023" width="48.7109375" style="102" customWidth="1"/>
    <col min="11024" max="11262" width="9.140625" style="102"/>
    <col min="11263" max="11263" width="10.42578125" style="102" customWidth="1"/>
    <col min="11264" max="11264" width="25.85546875" style="102" customWidth="1"/>
    <col min="11265" max="11276" width="9.140625" style="102"/>
    <col min="11277" max="11277" width="11.28515625" style="102" customWidth="1"/>
    <col min="11278" max="11278" width="15.85546875" style="102" customWidth="1"/>
    <col min="11279" max="11279" width="48.7109375" style="102" customWidth="1"/>
    <col min="11280" max="11518" width="9.140625" style="102"/>
    <col min="11519" max="11519" width="10.42578125" style="102" customWidth="1"/>
    <col min="11520" max="11520" width="25.85546875" style="102" customWidth="1"/>
    <col min="11521" max="11532" width="9.140625" style="102"/>
    <col min="11533" max="11533" width="11.28515625" style="102" customWidth="1"/>
    <col min="11534" max="11534" width="15.85546875" style="102" customWidth="1"/>
    <col min="11535" max="11535" width="48.7109375" style="102" customWidth="1"/>
    <col min="11536" max="11774" width="9.140625" style="102"/>
    <col min="11775" max="11775" width="10.42578125" style="102" customWidth="1"/>
    <col min="11776" max="11776" width="25.85546875" style="102" customWidth="1"/>
    <col min="11777" max="11788" width="9.140625" style="102"/>
    <col min="11789" max="11789" width="11.28515625" style="102" customWidth="1"/>
    <col min="11790" max="11790" width="15.85546875" style="102" customWidth="1"/>
    <col min="11791" max="11791" width="48.7109375" style="102" customWidth="1"/>
    <col min="11792" max="12030" width="9.140625" style="102"/>
    <col min="12031" max="12031" width="10.42578125" style="102" customWidth="1"/>
    <col min="12032" max="12032" width="25.85546875" style="102" customWidth="1"/>
    <col min="12033" max="12044" width="9.140625" style="102"/>
    <col min="12045" max="12045" width="11.28515625" style="102" customWidth="1"/>
    <col min="12046" max="12046" width="15.85546875" style="102" customWidth="1"/>
    <col min="12047" max="12047" width="48.7109375" style="102" customWidth="1"/>
    <col min="12048" max="12286" width="9.140625" style="102"/>
    <col min="12287" max="12287" width="10.42578125" style="102" customWidth="1"/>
    <col min="12288" max="12288" width="25.85546875" style="102" customWidth="1"/>
    <col min="12289" max="12300" width="9.140625" style="102"/>
    <col min="12301" max="12301" width="11.28515625" style="102" customWidth="1"/>
    <col min="12302" max="12302" width="15.85546875" style="102" customWidth="1"/>
    <col min="12303" max="12303" width="48.7109375" style="102" customWidth="1"/>
    <col min="12304" max="12542" width="9.140625" style="102"/>
    <col min="12543" max="12543" width="10.42578125" style="102" customWidth="1"/>
    <col min="12544" max="12544" width="25.85546875" style="102" customWidth="1"/>
    <col min="12545" max="12556" width="9.140625" style="102"/>
    <col min="12557" max="12557" width="11.28515625" style="102" customWidth="1"/>
    <col min="12558" max="12558" width="15.85546875" style="102" customWidth="1"/>
    <col min="12559" max="12559" width="48.7109375" style="102" customWidth="1"/>
    <col min="12560" max="12798" width="9.140625" style="102"/>
    <col min="12799" max="12799" width="10.42578125" style="102" customWidth="1"/>
    <col min="12800" max="12800" width="25.85546875" style="102" customWidth="1"/>
    <col min="12801" max="12812" width="9.140625" style="102"/>
    <col min="12813" max="12813" width="11.28515625" style="102" customWidth="1"/>
    <col min="12814" max="12814" width="15.85546875" style="102" customWidth="1"/>
    <col min="12815" max="12815" width="48.7109375" style="102" customWidth="1"/>
    <col min="12816" max="13054" width="9.140625" style="102"/>
    <col min="13055" max="13055" width="10.42578125" style="102" customWidth="1"/>
    <col min="13056" max="13056" width="25.85546875" style="102" customWidth="1"/>
    <col min="13057" max="13068" width="9.140625" style="102"/>
    <col min="13069" max="13069" width="11.28515625" style="102" customWidth="1"/>
    <col min="13070" max="13070" width="15.85546875" style="102" customWidth="1"/>
    <col min="13071" max="13071" width="48.7109375" style="102" customWidth="1"/>
    <col min="13072" max="13310" width="9.140625" style="102"/>
    <col min="13311" max="13311" width="10.42578125" style="102" customWidth="1"/>
    <col min="13312" max="13312" width="25.85546875" style="102" customWidth="1"/>
    <col min="13313" max="13324" width="9.140625" style="102"/>
    <col min="13325" max="13325" width="11.28515625" style="102" customWidth="1"/>
    <col min="13326" max="13326" width="15.85546875" style="102" customWidth="1"/>
    <col min="13327" max="13327" width="48.7109375" style="102" customWidth="1"/>
    <col min="13328" max="13566" width="9.140625" style="102"/>
    <col min="13567" max="13567" width="10.42578125" style="102" customWidth="1"/>
    <col min="13568" max="13568" width="25.85546875" style="102" customWidth="1"/>
    <col min="13569" max="13580" width="9.140625" style="102"/>
    <col min="13581" max="13581" width="11.28515625" style="102" customWidth="1"/>
    <col min="13582" max="13582" width="15.85546875" style="102" customWidth="1"/>
    <col min="13583" max="13583" width="48.7109375" style="102" customWidth="1"/>
    <col min="13584" max="13822" width="9.140625" style="102"/>
    <col min="13823" max="13823" width="10.42578125" style="102" customWidth="1"/>
    <col min="13824" max="13824" width="25.85546875" style="102" customWidth="1"/>
    <col min="13825" max="13836" width="9.140625" style="102"/>
    <col min="13837" max="13837" width="11.28515625" style="102" customWidth="1"/>
    <col min="13838" max="13838" width="15.85546875" style="102" customWidth="1"/>
    <col min="13839" max="13839" width="48.7109375" style="102" customWidth="1"/>
    <col min="13840" max="14078" width="9.140625" style="102"/>
    <col min="14079" max="14079" width="10.42578125" style="102" customWidth="1"/>
    <col min="14080" max="14080" width="25.85546875" style="102" customWidth="1"/>
    <col min="14081" max="14092" width="9.140625" style="102"/>
    <col min="14093" max="14093" width="11.28515625" style="102" customWidth="1"/>
    <col min="14094" max="14094" width="15.85546875" style="102" customWidth="1"/>
    <col min="14095" max="14095" width="48.7109375" style="102" customWidth="1"/>
    <col min="14096" max="14334" width="9.140625" style="102"/>
    <col min="14335" max="14335" width="10.42578125" style="102" customWidth="1"/>
    <col min="14336" max="14336" width="25.85546875" style="102" customWidth="1"/>
    <col min="14337" max="14348" width="9.140625" style="102"/>
    <col min="14349" max="14349" width="11.28515625" style="102" customWidth="1"/>
    <col min="14350" max="14350" width="15.85546875" style="102" customWidth="1"/>
    <col min="14351" max="14351" width="48.7109375" style="102" customWidth="1"/>
    <col min="14352" max="14590" width="9.140625" style="102"/>
    <col min="14591" max="14591" width="10.42578125" style="102" customWidth="1"/>
    <col min="14592" max="14592" width="25.85546875" style="102" customWidth="1"/>
    <col min="14593" max="14604" width="9.140625" style="102"/>
    <col min="14605" max="14605" width="11.28515625" style="102" customWidth="1"/>
    <col min="14606" max="14606" width="15.85546875" style="102" customWidth="1"/>
    <col min="14607" max="14607" width="48.7109375" style="102" customWidth="1"/>
    <col min="14608" max="14846" width="9.140625" style="102"/>
    <col min="14847" max="14847" width="10.42578125" style="102" customWidth="1"/>
    <col min="14848" max="14848" width="25.85546875" style="102" customWidth="1"/>
    <col min="14849" max="14860" width="9.140625" style="102"/>
    <col min="14861" max="14861" width="11.28515625" style="102" customWidth="1"/>
    <col min="14862" max="14862" width="15.85546875" style="102" customWidth="1"/>
    <col min="14863" max="14863" width="48.7109375" style="102" customWidth="1"/>
    <col min="14864" max="15102" width="9.140625" style="102"/>
    <col min="15103" max="15103" width="10.42578125" style="102" customWidth="1"/>
    <col min="15104" max="15104" width="25.85546875" style="102" customWidth="1"/>
    <col min="15105" max="15116" width="9.140625" style="102"/>
    <col min="15117" max="15117" width="11.28515625" style="102" customWidth="1"/>
    <col min="15118" max="15118" width="15.85546875" style="102" customWidth="1"/>
    <col min="15119" max="15119" width="48.7109375" style="102" customWidth="1"/>
    <col min="15120" max="15358" width="9.140625" style="102"/>
    <col min="15359" max="15359" width="10.42578125" style="102" customWidth="1"/>
    <col min="15360" max="15360" width="25.85546875" style="102" customWidth="1"/>
    <col min="15361" max="15372" width="9.140625" style="102"/>
    <col min="15373" max="15373" width="11.28515625" style="102" customWidth="1"/>
    <col min="15374" max="15374" width="15.85546875" style="102" customWidth="1"/>
    <col min="15375" max="15375" width="48.7109375" style="102" customWidth="1"/>
    <col min="15376" max="15614" width="9.140625" style="102"/>
    <col min="15615" max="15615" width="10.42578125" style="102" customWidth="1"/>
    <col min="15616" max="15616" width="25.85546875" style="102" customWidth="1"/>
    <col min="15617" max="15628" width="9.140625" style="102"/>
    <col min="15629" max="15629" width="11.28515625" style="102" customWidth="1"/>
    <col min="15630" max="15630" width="15.85546875" style="102" customWidth="1"/>
    <col min="15631" max="15631" width="48.7109375" style="102" customWidth="1"/>
    <col min="15632" max="15870" width="9.140625" style="102"/>
    <col min="15871" max="15871" width="10.42578125" style="102" customWidth="1"/>
    <col min="15872" max="15872" width="25.85546875" style="102" customWidth="1"/>
    <col min="15873" max="15884" width="9.140625" style="102"/>
    <col min="15885" max="15885" width="11.28515625" style="102" customWidth="1"/>
    <col min="15886" max="15886" width="15.85546875" style="102" customWidth="1"/>
    <col min="15887" max="15887" width="48.7109375" style="102" customWidth="1"/>
    <col min="15888" max="16126" width="9.140625" style="102"/>
    <col min="16127" max="16127" width="10.42578125" style="102" customWidth="1"/>
    <col min="16128" max="16128" width="25.85546875" style="102" customWidth="1"/>
    <col min="16129" max="16140" width="9.140625" style="102"/>
    <col min="16141" max="16141" width="11.28515625" style="102" customWidth="1"/>
    <col min="16142" max="16142" width="15.85546875" style="102" customWidth="1"/>
    <col min="16143" max="16143" width="48.7109375" style="102" customWidth="1"/>
    <col min="16144" max="16384" width="9.140625" style="102"/>
  </cols>
  <sheetData>
    <row r="1" spans="1:19" ht="58.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9" x14ac:dyDescent="0.25">
      <c r="A2" s="115" t="s">
        <v>64</v>
      </c>
      <c r="B2" s="1"/>
      <c r="C2" s="1"/>
      <c r="D2" s="1"/>
      <c r="E2" s="1"/>
      <c r="F2" s="2"/>
    </row>
    <row r="3" spans="1:19" x14ac:dyDescent="0.25">
      <c r="A3" s="3"/>
      <c r="B3" s="1"/>
      <c r="C3" s="1"/>
      <c r="D3" s="1"/>
      <c r="E3" s="1"/>
      <c r="F3" s="1"/>
      <c r="S3" s="102" t="s">
        <v>0</v>
      </c>
    </row>
    <row r="4" spans="1:19" ht="15.75" thickBot="1" x14ac:dyDescent="0.3"/>
    <row r="5" spans="1:19" x14ac:dyDescent="0.25">
      <c r="A5" s="141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1:19" ht="15.75" thickBot="1" x14ac:dyDescent="0.3">
      <c r="A6" s="144" t="s">
        <v>2</v>
      </c>
      <c r="B6" s="14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3</v>
      </c>
    </row>
    <row r="7" spans="1:19" ht="15.75" thickBot="1" x14ac:dyDescent="0.3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6"/>
    </row>
    <row r="8" spans="1:19" x14ac:dyDescent="0.25">
      <c r="A8" s="146" t="s">
        <v>4</v>
      </c>
      <c r="B8" s="14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1">
        <f t="shared" ref="O8" si="0">SUM(C8:N8)</f>
        <v>0</v>
      </c>
    </row>
    <row r="9" spans="1:19" ht="12.75" customHeight="1" x14ac:dyDescent="0.25">
      <c r="A9" s="10" t="s">
        <v>5</v>
      </c>
      <c r="B9" s="11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57">
        <f>SUM(C9:N9)</f>
        <v>0</v>
      </c>
    </row>
    <row r="10" spans="1:19" x14ac:dyDescent="0.25">
      <c r="A10" s="129" t="s">
        <v>6</v>
      </c>
      <c r="B10" s="13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7">
        <f>SUM(C10:N10)</f>
        <v>0</v>
      </c>
    </row>
    <row r="11" spans="1:19" x14ac:dyDescent="0.25">
      <c r="A11" s="148" t="s">
        <v>7</v>
      </c>
      <c r="B11" s="149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7">
        <f>SUM(C11:N11)</f>
        <v>0</v>
      </c>
    </row>
    <row r="12" spans="1:19" x14ac:dyDescent="0.25">
      <c r="A12" s="129" t="s">
        <v>8</v>
      </c>
      <c r="B12" s="130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57">
        <f>SUM(C12:N12)</f>
        <v>0</v>
      </c>
    </row>
    <row r="13" spans="1:19" ht="15.75" thickBot="1" x14ac:dyDescent="0.3">
      <c r="A13" s="150" t="s">
        <v>41</v>
      </c>
      <c r="B13" s="15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57">
        <f>SUM(C13:N13)</f>
        <v>0</v>
      </c>
    </row>
    <row r="14" spans="1:19" ht="15.75" thickBot="1" x14ac:dyDescent="0.3">
      <c r="A14" s="16" t="s">
        <v>9</v>
      </c>
      <c r="B14" s="17"/>
      <c r="C14" s="18">
        <f t="shared" ref="C14:N14" si="1">SUM(C9:C13)</f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9">
        <f>SUM(O7:O13)</f>
        <v>0</v>
      </c>
    </row>
    <row r="15" spans="1:19" x14ac:dyDescent="0.25">
      <c r="A15" s="146" t="s">
        <v>10</v>
      </c>
      <c r="B15" s="14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62">
        <f t="shared" ref="O15:O36" si="2">SUM(C15:N15)</f>
        <v>0</v>
      </c>
    </row>
    <row r="16" spans="1:19" x14ac:dyDescent="0.25">
      <c r="A16" s="10" t="s">
        <v>11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7">
        <f>SUM(C16:N16)</f>
        <v>0</v>
      </c>
    </row>
    <row r="17" spans="1:15" x14ac:dyDescent="0.25">
      <c r="A17" s="10" t="s">
        <v>12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7">
        <f t="shared" si="2"/>
        <v>0</v>
      </c>
    </row>
    <row r="18" spans="1:15" ht="12.75" customHeight="1" x14ac:dyDescent="0.25">
      <c r="A18" s="129" t="s">
        <v>13</v>
      </c>
      <c r="B18" s="130"/>
      <c r="C18" s="12">
        <v>1418.48</v>
      </c>
      <c r="D18" s="12">
        <v>1418.48</v>
      </c>
      <c r="E18" s="12">
        <v>1418.48</v>
      </c>
      <c r="F18" s="12">
        <v>1418.48</v>
      </c>
      <c r="G18" s="12">
        <v>1418.48</v>
      </c>
      <c r="H18" s="12">
        <v>1418.48</v>
      </c>
      <c r="I18" s="12">
        <v>1418.48</v>
      </c>
      <c r="J18" s="12">
        <v>1418.48</v>
      </c>
      <c r="K18" s="12">
        <v>1418.48</v>
      </c>
      <c r="L18" s="12">
        <v>1418.48</v>
      </c>
      <c r="M18" s="12">
        <v>1418.48</v>
      </c>
      <c r="N18" s="12">
        <v>1418.48</v>
      </c>
      <c r="O18" s="57">
        <f>SUM(C18:N18)</f>
        <v>17021.759999999998</v>
      </c>
    </row>
    <row r="19" spans="1:15" ht="12.75" customHeight="1" x14ac:dyDescent="0.25">
      <c r="A19" s="152" t="s">
        <v>44</v>
      </c>
      <c r="B19" s="153"/>
      <c r="C19" s="56">
        <f>IF(($O$9+$O$10)&lt;60000,376.16,IF(($O$9+$O$10)&lt;300000,626.93,1128.48))</f>
        <v>376.16</v>
      </c>
      <c r="D19" s="56">
        <f t="shared" ref="D19:N19" si="3">IF(($O$9+$O$10)&lt;60000,376.16,IF(($O$9+$O$10)&lt;300000,626.93,1128.48))</f>
        <v>376.16</v>
      </c>
      <c r="E19" s="56">
        <f t="shared" si="3"/>
        <v>376.16</v>
      </c>
      <c r="F19" s="56">
        <f t="shared" si="3"/>
        <v>376.16</v>
      </c>
      <c r="G19" s="56">
        <f t="shared" si="3"/>
        <v>376.16</v>
      </c>
      <c r="H19" s="56">
        <f t="shared" si="3"/>
        <v>376.16</v>
      </c>
      <c r="I19" s="56">
        <f t="shared" si="3"/>
        <v>376.16</v>
      </c>
      <c r="J19" s="56">
        <f t="shared" si="3"/>
        <v>376.16</v>
      </c>
      <c r="K19" s="56">
        <f t="shared" si="3"/>
        <v>376.16</v>
      </c>
      <c r="L19" s="56">
        <f t="shared" si="3"/>
        <v>376.16</v>
      </c>
      <c r="M19" s="56">
        <f t="shared" si="3"/>
        <v>376.16</v>
      </c>
      <c r="N19" s="56">
        <f t="shared" si="3"/>
        <v>376.16</v>
      </c>
      <c r="O19" s="57">
        <f t="shared" ref="O19:O20" si="4">SUM(C19:N19)</f>
        <v>4513.9199999999992</v>
      </c>
    </row>
    <row r="20" spans="1:15" x14ac:dyDescent="0.25">
      <c r="A20" s="129" t="s">
        <v>14</v>
      </c>
      <c r="B20" s="13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7">
        <f t="shared" si="4"/>
        <v>0</v>
      </c>
    </row>
    <row r="21" spans="1:15" x14ac:dyDescent="0.25">
      <c r="A21" s="129" t="s">
        <v>15</v>
      </c>
      <c r="B21" s="13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7">
        <f t="shared" si="2"/>
        <v>0</v>
      </c>
    </row>
    <row r="22" spans="1:15" x14ac:dyDescent="0.25">
      <c r="A22" s="129" t="s">
        <v>16</v>
      </c>
      <c r="B22" s="13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7">
        <f t="shared" si="2"/>
        <v>0</v>
      </c>
    </row>
    <row r="23" spans="1:15" x14ac:dyDescent="0.25">
      <c r="A23" s="129" t="s">
        <v>17</v>
      </c>
      <c r="B23" s="13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7">
        <f>SUM(C23:N23)</f>
        <v>0</v>
      </c>
    </row>
    <row r="24" spans="1:15" x14ac:dyDescent="0.25">
      <c r="A24" s="129" t="s">
        <v>18</v>
      </c>
      <c r="B24" s="13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7">
        <f t="shared" si="2"/>
        <v>0</v>
      </c>
    </row>
    <row r="25" spans="1:15" x14ac:dyDescent="0.25">
      <c r="A25" s="129" t="s">
        <v>19</v>
      </c>
      <c r="B25" s="13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7">
        <f t="shared" si="2"/>
        <v>0</v>
      </c>
    </row>
    <row r="26" spans="1:15" x14ac:dyDescent="0.25">
      <c r="A26" s="129" t="s">
        <v>20</v>
      </c>
      <c r="B26" s="13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7">
        <f t="shared" si="2"/>
        <v>0</v>
      </c>
    </row>
    <row r="27" spans="1:15" x14ac:dyDescent="0.25">
      <c r="A27" s="129" t="s">
        <v>21</v>
      </c>
      <c r="B27" s="13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7">
        <f t="shared" si="2"/>
        <v>0</v>
      </c>
    </row>
    <row r="28" spans="1:15" x14ac:dyDescent="0.25">
      <c r="A28" s="129" t="s">
        <v>22</v>
      </c>
      <c r="B28" s="13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7">
        <f t="shared" si="2"/>
        <v>0</v>
      </c>
    </row>
    <row r="29" spans="1:15" x14ac:dyDescent="0.25">
      <c r="A29" s="129" t="s">
        <v>23</v>
      </c>
      <c r="B29" s="13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7">
        <f t="shared" si="2"/>
        <v>0</v>
      </c>
    </row>
    <row r="30" spans="1:15" x14ac:dyDescent="0.25">
      <c r="A30" s="129" t="s">
        <v>24</v>
      </c>
      <c r="B30" s="13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7">
        <f t="shared" si="2"/>
        <v>0</v>
      </c>
    </row>
    <row r="31" spans="1:15" ht="12" customHeight="1" x14ac:dyDescent="0.25">
      <c r="A31" s="129" t="s">
        <v>25</v>
      </c>
      <c r="B31" s="13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7">
        <f t="shared" si="2"/>
        <v>0</v>
      </c>
    </row>
    <row r="32" spans="1:15" ht="15.75" thickBot="1" x14ac:dyDescent="0.3">
      <c r="A32" s="22" t="s">
        <v>26</v>
      </c>
      <c r="B32" s="2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57">
        <f t="shared" si="2"/>
        <v>0</v>
      </c>
    </row>
    <row r="33" spans="1:15" ht="15.75" thickBot="1" x14ac:dyDescent="0.3">
      <c r="A33" s="16" t="s">
        <v>27</v>
      </c>
      <c r="B33" s="17"/>
      <c r="C33" s="18">
        <f>SUM(C16:C32)</f>
        <v>1794.64</v>
      </c>
      <c r="D33" s="18">
        <f t="shared" ref="D33:N33" si="5">SUM(D16:D32)</f>
        <v>1794.64</v>
      </c>
      <c r="E33" s="18">
        <f t="shared" si="5"/>
        <v>1794.64</v>
      </c>
      <c r="F33" s="18">
        <f t="shared" si="5"/>
        <v>1794.64</v>
      </c>
      <c r="G33" s="18">
        <f t="shared" si="5"/>
        <v>1794.64</v>
      </c>
      <c r="H33" s="18">
        <f t="shared" si="5"/>
        <v>1794.64</v>
      </c>
      <c r="I33" s="18">
        <f t="shared" si="5"/>
        <v>1794.64</v>
      </c>
      <c r="J33" s="18">
        <f t="shared" si="5"/>
        <v>1794.64</v>
      </c>
      <c r="K33" s="18">
        <f t="shared" si="5"/>
        <v>1794.64</v>
      </c>
      <c r="L33" s="18">
        <f t="shared" si="5"/>
        <v>1794.64</v>
      </c>
      <c r="M33" s="18">
        <f t="shared" si="5"/>
        <v>1794.64</v>
      </c>
      <c r="N33" s="18">
        <f t="shared" si="5"/>
        <v>1794.64</v>
      </c>
      <c r="O33" s="19">
        <f t="shared" si="2"/>
        <v>21535.679999999997</v>
      </c>
    </row>
    <row r="34" spans="1:15" ht="13.5" customHeight="1" thickBot="1" x14ac:dyDescent="0.3">
      <c r="A34" s="131" t="s">
        <v>28</v>
      </c>
      <c r="B34" s="132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24">
        <f t="shared" si="2"/>
        <v>0</v>
      </c>
    </row>
    <row r="35" spans="1:15" ht="13.5" customHeight="1" thickBot="1" x14ac:dyDescent="0.3">
      <c r="A35" s="131" t="s">
        <v>29</v>
      </c>
      <c r="B35" s="132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4">
        <f t="shared" si="2"/>
        <v>0</v>
      </c>
    </row>
    <row r="36" spans="1:15" ht="13.5" customHeight="1" thickBot="1" x14ac:dyDescent="0.3">
      <c r="A36" s="131" t="s">
        <v>30</v>
      </c>
      <c r="B36" s="132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4">
        <f t="shared" si="2"/>
        <v>0</v>
      </c>
    </row>
    <row r="37" spans="1:15" ht="15.75" thickBot="1" x14ac:dyDescent="0.3">
      <c r="A37" s="16" t="s">
        <v>31</v>
      </c>
      <c r="B37" s="17"/>
      <c r="C37" s="18">
        <f t="shared" ref="C37:N37" si="6">C14-C33-C34+C35-C36+C26</f>
        <v>-1794.64</v>
      </c>
      <c r="D37" s="18">
        <f t="shared" si="6"/>
        <v>-1794.64</v>
      </c>
      <c r="E37" s="18">
        <f t="shared" si="6"/>
        <v>-1794.64</v>
      </c>
      <c r="F37" s="18">
        <f t="shared" si="6"/>
        <v>-1794.64</v>
      </c>
      <c r="G37" s="18">
        <f t="shared" si="6"/>
        <v>-1794.64</v>
      </c>
      <c r="H37" s="18">
        <f t="shared" si="6"/>
        <v>-1794.64</v>
      </c>
      <c r="I37" s="18">
        <f t="shared" si="6"/>
        <v>-1794.64</v>
      </c>
      <c r="J37" s="18">
        <f t="shared" si="6"/>
        <v>-1794.64</v>
      </c>
      <c r="K37" s="18">
        <f t="shared" si="6"/>
        <v>-1794.64</v>
      </c>
      <c r="L37" s="18">
        <f t="shared" si="6"/>
        <v>-1794.64</v>
      </c>
      <c r="M37" s="18">
        <f t="shared" si="6"/>
        <v>-1794.64</v>
      </c>
      <c r="N37" s="18">
        <f t="shared" si="6"/>
        <v>-1794.64</v>
      </c>
      <c r="O37" s="19">
        <f>O14-O33-O34+O35-O36+O26</f>
        <v>-21535.679999999997</v>
      </c>
    </row>
    <row r="38" spans="1:15" x14ac:dyDescent="0.25">
      <c r="A38" s="25" t="s">
        <v>32</v>
      </c>
      <c r="B38" s="26"/>
      <c r="C38" s="27">
        <f t="shared" ref="C38:O38" si="7">SUM(C9:C10)-C33+C36</f>
        <v>-1794.64</v>
      </c>
      <c r="D38" s="27">
        <f t="shared" si="7"/>
        <v>-1794.64</v>
      </c>
      <c r="E38" s="27">
        <f t="shared" si="7"/>
        <v>-1794.64</v>
      </c>
      <c r="F38" s="27">
        <f t="shared" si="7"/>
        <v>-1794.64</v>
      </c>
      <c r="G38" s="27">
        <f t="shared" si="7"/>
        <v>-1794.64</v>
      </c>
      <c r="H38" s="27">
        <f t="shared" si="7"/>
        <v>-1794.64</v>
      </c>
      <c r="I38" s="27">
        <f t="shared" si="7"/>
        <v>-1794.64</v>
      </c>
      <c r="J38" s="27">
        <f t="shared" si="7"/>
        <v>-1794.64</v>
      </c>
      <c r="K38" s="27">
        <f t="shared" si="7"/>
        <v>-1794.64</v>
      </c>
      <c r="L38" s="27">
        <f t="shared" si="7"/>
        <v>-1794.64</v>
      </c>
      <c r="M38" s="27">
        <f t="shared" si="7"/>
        <v>-1794.64</v>
      </c>
      <c r="N38" s="27">
        <f t="shared" si="7"/>
        <v>-1794.64</v>
      </c>
      <c r="O38" s="28">
        <f t="shared" si="7"/>
        <v>-21535.679999999997</v>
      </c>
    </row>
    <row r="39" spans="1:15" x14ac:dyDescent="0.25">
      <c r="A39" s="29" t="s">
        <v>33</v>
      </c>
      <c r="B39" s="30"/>
      <c r="C39" s="3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60">
        <f t="shared" ref="O39:O42" si="8">SUM(C39:N39)</f>
        <v>0</v>
      </c>
    </row>
    <row r="40" spans="1:15" x14ac:dyDescent="0.25">
      <c r="A40" s="51" t="s">
        <v>45</v>
      </c>
      <c r="B40" s="55"/>
      <c r="C40" s="45">
        <f>(C9+C10)*3%</f>
        <v>0</v>
      </c>
      <c r="D40" s="45">
        <f t="shared" ref="D40:N40" si="9">(D9+D10)*3%</f>
        <v>0</v>
      </c>
      <c r="E40" s="45">
        <f t="shared" si="9"/>
        <v>0</v>
      </c>
      <c r="F40" s="45">
        <f t="shared" si="9"/>
        <v>0</v>
      </c>
      <c r="G40" s="45">
        <f t="shared" si="9"/>
        <v>0</v>
      </c>
      <c r="H40" s="45">
        <f t="shared" si="9"/>
        <v>0</v>
      </c>
      <c r="I40" s="45">
        <f t="shared" si="9"/>
        <v>0</v>
      </c>
      <c r="J40" s="45">
        <f t="shared" si="9"/>
        <v>0</v>
      </c>
      <c r="K40" s="45">
        <f t="shared" si="9"/>
        <v>0</v>
      </c>
      <c r="L40" s="45">
        <f t="shared" si="9"/>
        <v>0</v>
      </c>
      <c r="M40" s="45">
        <f t="shared" si="9"/>
        <v>0</v>
      </c>
      <c r="N40" s="45">
        <f t="shared" si="9"/>
        <v>0</v>
      </c>
      <c r="O40" s="58">
        <f t="shared" si="8"/>
        <v>0</v>
      </c>
    </row>
    <row r="41" spans="1:15" x14ac:dyDescent="0.25">
      <c r="A41" s="48" t="s">
        <v>46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7">
        <f t="shared" si="8"/>
        <v>0</v>
      </c>
    </row>
    <row r="42" spans="1:15" ht="15.75" thickBot="1" x14ac:dyDescent="0.3">
      <c r="A42" s="32" t="s">
        <v>47</v>
      </c>
      <c r="B42" s="3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59">
        <f t="shared" si="8"/>
        <v>0</v>
      </c>
    </row>
    <row r="43" spans="1:15" ht="13.35" customHeight="1" thickBot="1" x14ac:dyDescent="0.3">
      <c r="A43" s="133" t="s">
        <v>35</v>
      </c>
      <c r="B43" s="134"/>
      <c r="C43" s="18">
        <f t="shared" ref="C43:N43" si="10">C37-SUM(C39:C42)</f>
        <v>-1794.64</v>
      </c>
      <c r="D43" s="18">
        <f t="shared" si="10"/>
        <v>-1794.64</v>
      </c>
      <c r="E43" s="18">
        <f t="shared" si="10"/>
        <v>-1794.64</v>
      </c>
      <c r="F43" s="18">
        <f t="shared" si="10"/>
        <v>-1794.64</v>
      </c>
      <c r="G43" s="18">
        <f t="shared" si="10"/>
        <v>-1794.64</v>
      </c>
      <c r="H43" s="18">
        <f t="shared" si="10"/>
        <v>-1794.64</v>
      </c>
      <c r="I43" s="18">
        <f t="shared" si="10"/>
        <v>-1794.64</v>
      </c>
      <c r="J43" s="18">
        <f t="shared" si="10"/>
        <v>-1794.64</v>
      </c>
      <c r="K43" s="18">
        <f t="shared" si="10"/>
        <v>-1794.64</v>
      </c>
      <c r="L43" s="18">
        <f t="shared" si="10"/>
        <v>-1794.64</v>
      </c>
      <c r="M43" s="18">
        <f t="shared" si="10"/>
        <v>-1794.64</v>
      </c>
      <c r="N43" s="18">
        <f t="shared" si="10"/>
        <v>-1794.64</v>
      </c>
      <c r="O43" s="19">
        <f>SUM(C43:N43)</f>
        <v>-21535.679999999997</v>
      </c>
    </row>
    <row r="44" spans="1:15" ht="15.75" thickBot="1" x14ac:dyDescent="0.3">
      <c r="A44" s="34" t="s">
        <v>36</v>
      </c>
      <c r="B44" s="35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65">
        <f>SUM(C44:N44)</f>
        <v>0</v>
      </c>
    </row>
    <row r="45" spans="1:15" ht="15.75" thickBot="1" x14ac:dyDescent="0.3">
      <c r="A45" s="16" t="s">
        <v>37</v>
      </c>
      <c r="B45" s="17"/>
      <c r="C45" s="18">
        <f t="shared" ref="C45:N45" si="11">C43-SUM(C44:C44)</f>
        <v>-1794.64</v>
      </c>
      <c r="D45" s="18">
        <f t="shared" si="11"/>
        <v>-1794.64</v>
      </c>
      <c r="E45" s="18">
        <f t="shared" si="11"/>
        <v>-1794.64</v>
      </c>
      <c r="F45" s="18">
        <f t="shared" si="11"/>
        <v>-1794.64</v>
      </c>
      <c r="G45" s="18">
        <f t="shared" si="11"/>
        <v>-1794.64</v>
      </c>
      <c r="H45" s="18">
        <f t="shared" si="11"/>
        <v>-1794.64</v>
      </c>
      <c r="I45" s="18">
        <f t="shared" si="11"/>
        <v>-1794.64</v>
      </c>
      <c r="J45" s="18">
        <f t="shared" si="11"/>
        <v>-1794.64</v>
      </c>
      <c r="K45" s="18">
        <f t="shared" si="11"/>
        <v>-1794.64</v>
      </c>
      <c r="L45" s="18">
        <f t="shared" si="11"/>
        <v>-1794.64</v>
      </c>
      <c r="M45" s="18">
        <f t="shared" si="11"/>
        <v>-1794.64</v>
      </c>
      <c r="N45" s="18">
        <f t="shared" si="11"/>
        <v>-1794.64</v>
      </c>
      <c r="O45" s="36">
        <f>SUM(C45:N45)</f>
        <v>-21535.679999999997</v>
      </c>
    </row>
    <row r="46" spans="1:15" ht="15.75" thickBot="1" x14ac:dyDescent="0.3">
      <c r="A46" s="37" t="s">
        <v>38</v>
      </c>
      <c r="B46" s="38"/>
      <c r="C46" s="39">
        <f>C45</f>
        <v>-1794.64</v>
      </c>
      <c r="D46" s="39">
        <f t="shared" ref="D46:N46" si="12">C46+D45</f>
        <v>-3589.28</v>
      </c>
      <c r="E46" s="39">
        <f t="shared" si="12"/>
        <v>-5383.92</v>
      </c>
      <c r="F46" s="39">
        <f t="shared" si="12"/>
        <v>-7178.56</v>
      </c>
      <c r="G46" s="39">
        <f t="shared" si="12"/>
        <v>-8973.2000000000007</v>
      </c>
      <c r="H46" s="39">
        <f t="shared" si="12"/>
        <v>-10767.84</v>
      </c>
      <c r="I46" s="39">
        <f t="shared" si="12"/>
        <v>-12562.48</v>
      </c>
      <c r="J46" s="39">
        <f t="shared" si="12"/>
        <v>-14357.119999999999</v>
      </c>
      <c r="K46" s="39">
        <f t="shared" si="12"/>
        <v>-16151.759999999998</v>
      </c>
      <c r="L46" s="39">
        <f t="shared" si="12"/>
        <v>-17946.399999999998</v>
      </c>
      <c r="M46" s="39">
        <f t="shared" si="12"/>
        <v>-19741.039999999997</v>
      </c>
      <c r="N46" s="39">
        <f t="shared" si="12"/>
        <v>-21535.679999999997</v>
      </c>
      <c r="O46" s="40"/>
    </row>
    <row r="47" spans="1:15" ht="15.75" hidden="1" thickBot="1" x14ac:dyDescent="0.3">
      <c r="A47" s="41" t="s">
        <v>39</v>
      </c>
      <c r="B47" s="42"/>
      <c r="C47" s="43" t="e">
        <f>C43/(C44+C32)</f>
        <v>#DIV/0!</v>
      </c>
      <c r="D47" s="43" t="e">
        <f t="shared" ref="D47:N47" si="13">D43/(D44+D32)</f>
        <v>#DIV/0!</v>
      </c>
      <c r="E47" s="43" t="e">
        <f t="shared" si="13"/>
        <v>#DIV/0!</v>
      </c>
      <c r="F47" s="43" t="e">
        <f t="shared" si="13"/>
        <v>#DIV/0!</v>
      </c>
      <c r="G47" s="43" t="e">
        <f t="shared" si="13"/>
        <v>#DIV/0!</v>
      </c>
      <c r="H47" s="43" t="e">
        <f t="shared" si="13"/>
        <v>#DIV/0!</v>
      </c>
      <c r="I47" s="43" t="e">
        <f t="shared" si="13"/>
        <v>#DIV/0!</v>
      </c>
      <c r="J47" s="43" t="e">
        <f t="shared" si="13"/>
        <v>#DIV/0!</v>
      </c>
      <c r="K47" s="43" t="e">
        <f t="shared" si="13"/>
        <v>#DIV/0!</v>
      </c>
      <c r="L47" s="43" t="e">
        <f t="shared" si="13"/>
        <v>#DIV/0!</v>
      </c>
      <c r="M47" s="43" t="e">
        <f t="shared" si="13"/>
        <v>#DIV/0!</v>
      </c>
      <c r="N47" s="43" t="e">
        <f t="shared" si="13"/>
        <v>#DIV/0!</v>
      </c>
      <c r="O47" s="44" t="e">
        <f>O43/(O44+O32)</f>
        <v>#DIV/0!</v>
      </c>
    </row>
    <row r="48" spans="1:15" x14ac:dyDescent="0.25">
      <c r="H48" s="102" t="s">
        <v>0</v>
      </c>
      <c r="O48" s="119">
        <v>-0.14862747245673352</v>
      </c>
    </row>
    <row r="51" spans="1:15" s="110" customFormat="1" ht="66.7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15" x14ac:dyDescent="0.25">
      <c r="A52" s="137" t="s">
        <v>65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5" spans="1:15" x14ac:dyDescent="0.25">
      <c r="A55" s="139" t="s">
        <v>48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</row>
    <row r="56" spans="1:15" x14ac:dyDescent="0.2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</row>
    <row r="57" spans="1:15" ht="28.5" customHeight="1" x14ac:dyDescent="0.25">
      <c r="A57" s="136" t="s">
        <v>49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</row>
    <row r="59" spans="1:15" ht="31.5" customHeight="1" x14ac:dyDescent="0.25">
      <c r="A59" s="135" t="s">
        <v>50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1" spans="1:15" x14ac:dyDescent="0.25">
      <c r="A61" s="138" t="s">
        <v>51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</row>
    <row r="63" spans="1:15" x14ac:dyDescent="0.25">
      <c r="A63" s="139" t="s">
        <v>52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</row>
  </sheetData>
  <sheetProtection algorithmName="SHA-512" hashValue="j5BhRC/DmxYnqHNSksqmLnkbPQf1IQABDWGpUDObbD4XWTs1qFW78B8Rif8maMCr3k7oVb3CTQ74cyrEYp2WLw==" saltValue="cnxozC+pCdsbCxPTKYq1VA==" spinCount="100000" sheet="1" objects="1" scenarios="1"/>
  <mergeCells count="34">
    <mergeCell ref="A61:O61"/>
    <mergeCell ref="A55:O55"/>
    <mergeCell ref="A63:O63"/>
    <mergeCell ref="A20:B20"/>
    <mergeCell ref="A1:O1"/>
    <mergeCell ref="A5:O5"/>
    <mergeCell ref="A6:B6"/>
    <mergeCell ref="A8:B8"/>
    <mergeCell ref="A10:B10"/>
    <mergeCell ref="A11:B11"/>
    <mergeCell ref="A12:B12"/>
    <mergeCell ref="A13:B13"/>
    <mergeCell ref="A15:B15"/>
    <mergeCell ref="A18:B18"/>
    <mergeCell ref="A19:B19"/>
    <mergeCell ref="A34:B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5:B35"/>
    <mergeCell ref="A36:B36"/>
    <mergeCell ref="A43:B43"/>
    <mergeCell ref="A59:O59"/>
    <mergeCell ref="A57:O57"/>
    <mergeCell ref="A51:O51"/>
    <mergeCell ref="A52:O52"/>
  </mergeCells>
  <pageMargins left="0.7" right="0.7" top="0.75" bottom="0.75" header="0.3" footer="0.3"/>
  <pageSetup paperSize="9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tabSelected="1" zoomScaleNormal="100" workbookViewId="0">
      <selection activeCell="Q39" sqref="Q39"/>
    </sheetView>
  </sheetViews>
  <sheetFormatPr defaultRowHeight="15" x14ac:dyDescent="0.25"/>
  <cols>
    <col min="1" max="1" width="10.42578125" style="102" customWidth="1"/>
    <col min="2" max="2" width="25.85546875" style="102" customWidth="1"/>
    <col min="3" max="14" width="10" style="102" bestFit="1" customWidth="1"/>
    <col min="15" max="15" width="11.28515625" style="102" customWidth="1"/>
    <col min="16" max="254" width="9.140625" style="102"/>
    <col min="255" max="255" width="10.42578125" style="102" customWidth="1"/>
    <col min="256" max="256" width="25.85546875" style="102" customWidth="1"/>
    <col min="257" max="268" width="9.140625" style="102"/>
    <col min="269" max="269" width="11.28515625" style="102" customWidth="1"/>
    <col min="270" max="270" width="15.85546875" style="102" customWidth="1"/>
    <col min="271" max="271" width="48.7109375" style="102" customWidth="1"/>
    <col min="272" max="510" width="9.140625" style="102"/>
    <col min="511" max="511" width="10.42578125" style="102" customWidth="1"/>
    <col min="512" max="512" width="25.85546875" style="102" customWidth="1"/>
    <col min="513" max="524" width="9.140625" style="102"/>
    <col min="525" max="525" width="11.28515625" style="102" customWidth="1"/>
    <col min="526" max="526" width="15.85546875" style="102" customWidth="1"/>
    <col min="527" max="527" width="48.7109375" style="102" customWidth="1"/>
    <col min="528" max="766" width="9.140625" style="102"/>
    <col min="767" max="767" width="10.42578125" style="102" customWidth="1"/>
    <col min="768" max="768" width="25.85546875" style="102" customWidth="1"/>
    <col min="769" max="780" width="9.140625" style="102"/>
    <col min="781" max="781" width="11.28515625" style="102" customWidth="1"/>
    <col min="782" max="782" width="15.85546875" style="102" customWidth="1"/>
    <col min="783" max="783" width="48.7109375" style="102" customWidth="1"/>
    <col min="784" max="1022" width="9.140625" style="102"/>
    <col min="1023" max="1023" width="10.42578125" style="102" customWidth="1"/>
    <col min="1024" max="1024" width="25.85546875" style="102" customWidth="1"/>
    <col min="1025" max="1036" width="9.140625" style="102"/>
    <col min="1037" max="1037" width="11.28515625" style="102" customWidth="1"/>
    <col min="1038" max="1038" width="15.85546875" style="102" customWidth="1"/>
    <col min="1039" max="1039" width="48.7109375" style="102" customWidth="1"/>
    <col min="1040" max="1278" width="9.140625" style="102"/>
    <col min="1279" max="1279" width="10.42578125" style="102" customWidth="1"/>
    <col min="1280" max="1280" width="25.85546875" style="102" customWidth="1"/>
    <col min="1281" max="1292" width="9.140625" style="102"/>
    <col min="1293" max="1293" width="11.28515625" style="102" customWidth="1"/>
    <col min="1294" max="1294" width="15.85546875" style="102" customWidth="1"/>
    <col min="1295" max="1295" width="48.7109375" style="102" customWidth="1"/>
    <col min="1296" max="1534" width="9.140625" style="102"/>
    <col min="1535" max="1535" width="10.42578125" style="102" customWidth="1"/>
    <col min="1536" max="1536" width="25.85546875" style="102" customWidth="1"/>
    <col min="1537" max="1548" width="9.140625" style="102"/>
    <col min="1549" max="1549" width="11.28515625" style="102" customWidth="1"/>
    <col min="1550" max="1550" width="15.85546875" style="102" customWidth="1"/>
    <col min="1551" max="1551" width="48.7109375" style="102" customWidth="1"/>
    <col min="1552" max="1790" width="9.140625" style="102"/>
    <col min="1791" max="1791" width="10.42578125" style="102" customWidth="1"/>
    <col min="1792" max="1792" width="25.85546875" style="102" customWidth="1"/>
    <col min="1793" max="1804" width="9.140625" style="102"/>
    <col min="1805" max="1805" width="11.28515625" style="102" customWidth="1"/>
    <col min="1806" max="1806" width="15.85546875" style="102" customWidth="1"/>
    <col min="1807" max="1807" width="48.7109375" style="102" customWidth="1"/>
    <col min="1808" max="2046" width="9.140625" style="102"/>
    <col min="2047" max="2047" width="10.42578125" style="102" customWidth="1"/>
    <col min="2048" max="2048" width="25.85546875" style="102" customWidth="1"/>
    <col min="2049" max="2060" width="9.140625" style="102"/>
    <col min="2061" max="2061" width="11.28515625" style="102" customWidth="1"/>
    <col min="2062" max="2062" width="15.85546875" style="102" customWidth="1"/>
    <col min="2063" max="2063" width="48.7109375" style="102" customWidth="1"/>
    <col min="2064" max="2302" width="9.140625" style="102"/>
    <col min="2303" max="2303" width="10.42578125" style="102" customWidth="1"/>
    <col min="2304" max="2304" width="25.85546875" style="102" customWidth="1"/>
    <col min="2305" max="2316" width="9.140625" style="102"/>
    <col min="2317" max="2317" width="11.28515625" style="102" customWidth="1"/>
    <col min="2318" max="2318" width="15.85546875" style="102" customWidth="1"/>
    <col min="2319" max="2319" width="48.7109375" style="102" customWidth="1"/>
    <col min="2320" max="2558" width="9.140625" style="102"/>
    <col min="2559" max="2559" width="10.42578125" style="102" customWidth="1"/>
    <col min="2560" max="2560" width="25.85546875" style="102" customWidth="1"/>
    <col min="2561" max="2572" width="9.140625" style="102"/>
    <col min="2573" max="2573" width="11.28515625" style="102" customWidth="1"/>
    <col min="2574" max="2574" width="15.85546875" style="102" customWidth="1"/>
    <col min="2575" max="2575" width="48.7109375" style="102" customWidth="1"/>
    <col min="2576" max="2814" width="9.140625" style="102"/>
    <col min="2815" max="2815" width="10.42578125" style="102" customWidth="1"/>
    <col min="2816" max="2816" width="25.85546875" style="102" customWidth="1"/>
    <col min="2817" max="2828" width="9.140625" style="102"/>
    <col min="2829" max="2829" width="11.28515625" style="102" customWidth="1"/>
    <col min="2830" max="2830" width="15.85546875" style="102" customWidth="1"/>
    <col min="2831" max="2831" width="48.7109375" style="102" customWidth="1"/>
    <col min="2832" max="3070" width="9.140625" style="102"/>
    <col min="3071" max="3071" width="10.42578125" style="102" customWidth="1"/>
    <col min="3072" max="3072" width="25.85546875" style="102" customWidth="1"/>
    <col min="3073" max="3084" width="9.140625" style="102"/>
    <col min="3085" max="3085" width="11.28515625" style="102" customWidth="1"/>
    <col min="3086" max="3086" width="15.85546875" style="102" customWidth="1"/>
    <col min="3087" max="3087" width="48.7109375" style="102" customWidth="1"/>
    <col min="3088" max="3326" width="9.140625" style="102"/>
    <col min="3327" max="3327" width="10.42578125" style="102" customWidth="1"/>
    <col min="3328" max="3328" width="25.85546875" style="102" customWidth="1"/>
    <col min="3329" max="3340" width="9.140625" style="102"/>
    <col min="3341" max="3341" width="11.28515625" style="102" customWidth="1"/>
    <col min="3342" max="3342" width="15.85546875" style="102" customWidth="1"/>
    <col min="3343" max="3343" width="48.7109375" style="102" customWidth="1"/>
    <col min="3344" max="3582" width="9.140625" style="102"/>
    <col min="3583" max="3583" width="10.42578125" style="102" customWidth="1"/>
    <col min="3584" max="3584" width="25.85546875" style="102" customWidth="1"/>
    <col min="3585" max="3596" width="9.140625" style="102"/>
    <col min="3597" max="3597" width="11.28515625" style="102" customWidth="1"/>
    <col min="3598" max="3598" width="15.85546875" style="102" customWidth="1"/>
    <col min="3599" max="3599" width="48.7109375" style="102" customWidth="1"/>
    <col min="3600" max="3838" width="9.140625" style="102"/>
    <col min="3839" max="3839" width="10.42578125" style="102" customWidth="1"/>
    <col min="3840" max="3840" width="25.85546875" style="102" customWidth="1"/>
    <col min="3841" max="3852" width="9.140625" style="102"/>
    <col min="3853" max="3853" width="11.28515625" style="102" customWidth="1"/>
    <col min="3854" max="3854" width="15.85546875" style="102" customWidth="1"/>
    <col min="3855" max="3855" width="48.7109375" style="102" customWidth="1"/>
    <col min="3856" max="4094" width="9.140625" style="102"/>
    <col min="4095" max="4095" width="10.42578125" style="102" customWidth="1"/>
    <col min="4096" max="4096" width="25.85546875" style="102" customWidth="1"/>
    <col min="4097" max="4108" width="9.140625" style="102"/>
    <col min="4109" max="4109" width="11.28515625" style="102" customWidth="1"/>
    <col min="4110" max="4110" width="15.85546875" style="102" customWidth="1"/>
    <col min="4111" max="4111" width="48.7109375" style="102" customWidth="1"/>
    <col min="4112" max="4350" width="9.140625" style="102"/>
    <col min="4351" max="4351" width="10.42578125" style="102" customWidth="1"/>
    <col min="4352" max="4352" width="25.85546875" style="102" customWidth="1"/>
    <col min="4353" max="4364" width="9.140625" style="102"/>
    <col min="4365" max="4365" width="11.28515625" style="102" customWidth="1"/>
    <col min="4366" max="4366" width="15.85546875" style="102" customWidth="1"/>
    <col min="4367" max="4367" width="48.7109375" style="102" customWidth="1"/>
    <col min="4368" max="4606" width="9.140625" style="102"/>
    <col min="4607" max="4607" width="10.42578125" style="102" customWidth="1"/>
    <col min="4608" max="4608" width="25.85546875" style="102" customWidth="1"/>
    <col min="4609" max="4620" width="9.140625" style="102"/>
    <col min="4621" max="4621" width="11.28515625" style="102" customWidth="1"/>
    <col min="4622" max="4622" width="15.85546875" style="102" customWidth="1"/>
    <col min="4623" max="4623" width="48.7109375" style="102" customWidth="1"/>
    <col min="4624" max="4862" width="9.140625" style="102"/>
    <col min="4863" max="4863" width="10.42578125" style="102" customWidth="1"/>
    <col min="4864" max="4864" width="25.85546875" style="102" customWidth="1"/>
    <col min="4865" max="4876" width="9.140625" style="102"/>
    <col min="4877" max="4877" width="11.28515625" style="102" customWidth="1"/>
    <col min="4878" max="4878" width="15.85546875" style="102" customWidth="1"/>
    <col min="4879" max="4879" width="48.7109375" style="102" customWidth="1"/>
    <col min="4880" max="5118" width="9.140625" style="102"/>
    <col min="5119" max="5119" width="10.42578125" style="102" customWidth="1"/>
    <col min="5120" max="5120" width="25.85546875" style="102" customWidth="1"/>
    <col min="5121" max="5132" width="9.140625" style="102"/>
    <col min="5133" max="5133" width="11.28515625" style="102" customWidth="1"/>
    <col min="5134" max="5134" width="15.85546875" style="102" customWidth="1"/>
    <col min="5135" max="5135" width="48.7109375" style="102" customWidth="1"/>
    <col min="5136" max="5374" width="9.140625" style="102"/>
    <col min="5375" max="5375" width="10.42578125" style="102" customWidth="1"/>
    <col min="5376" max="5376" width="25.85546875" style="102" customWidth="1"/>
    <col min="5377" max="5388" width="9.140625" style="102"/>
    <col min="5389" max="5389" width="11.28515625" style="102" customWidth="1"/>
    <col min="5390" max="5390" width="15.85546875" style="102" customWidth="1"/>
    <col min="5391" max="5391" width="48.7109375" style="102" customWidth="1"/>
    <col min="5392" max="5630" width="9.140625" style="102"/>
    <col min="5631" max="5631" width="10.42578125" style="102" customWidth="1"/>
    <col min="5632" max="5632" width="25.85546875" style="102" customWidth="1"/>
    <col min="5633" max="5644" width="9.140625" style="102"/>
    <col min="5645" max="5645" width="11.28515625" style="102" customWidth="1"/>
    <col min="5646" max="5646" width="15.85546875" style="102" customWidth="1"/>
    <col min="5647" max="5647" width="48.7109375" style="102" customWidth="1"/>
    <col min="5648" max="5886" width="9.140625" style="102"/>
    <col min="5887" max="5887" width="10.42578125" style="102" customWidth="1"/>
    <col min="5888" max="5888" width="25.85546875" style="102" customWidth="1"/>
    <col min="5889" max="5900" width="9.140625" style="102"/>
    <col min="5901" max="5901" width="11.28515625" style="102" customWidth="1"/>
    <col min="5902" max="5902" width="15.85546875" style="102" customWidth="1"/>
    <col min="5903" max="5903" width="48.7109375" style="102" customWidth="1"/>
    <col min="5904" max="6142" width="9.140625" style="102"/>
    <col min="6143" max="6143" width="10.42578125" style="102" customWidth="1"/>
    <col min="6144" max="6144" width="25.85546875" style="102" customWidth="1"/>
    <col min="6145" max="6156" width="9.140625" style="102"/>
    <col min="6157" max="6157" width="11.28515625" style="102" customWidth="1"/>
    <col min="6158" max="6158" width="15.85546875" style="102" customWidth="1"/>
    <col min="6159" max="6159" width="48.7109375" style="102" customWidth="1"/>
    <col min="6160" max="6398" width="9.140625" style="102"/>
    <col min="6399" max="6399" width="10.42578125" style="102" customWidth="1"/>
    <col min="6400" max="6400" width="25.85546875" style="102" customWidth="1"/>
    <col min="6401" max="6412" width="9.140625" style="102"/>
    <col min="6413" max="6413" width="11.28515625" style="102" customWidth="1"/>
    <col min="6414" max="6414" width="15.85546875" style="102" customWidth="1"/>
    <col min="6415" max="6415" width="48.7109375" style="102" customWidth="1"/>
    <col min="6416" max="6654" width="9.140625" style="102"/>
    <col min="6655" max="6655" width="10.42578125" style="102" customWidth="1"/>
    <col min="6656" max="6656" width="25.85546875" style="102" customWidth="1"/>
    <col min="6657" max="6668" width="9.140625" style="102"/>
    <col min="6669" max="6669" width="11.28515625" style="102" customWidth="1"/>
    <col min="6670" max="6670" width="15.85546875" style="102" customWidth="1"/>
    <col min="6671" max="6671" width="48.7109375" style="102" customWidth="1"/>
    <col min="6672" max="6910" width="9.140625" style="102"/>
    <col min="6911" max="6911" width="10.42578125" style="102" customWidth="1"/>
    <col min="6912" max="6912" width="25.85546875" style="102" customWidth="1"/>
    <col min="6913" max="6924" width="9.140625" style="102"/>
    <col min="6925" max="6925" width="11.28515625" style="102" customWidth="1"/>
    <col min="6926" max="6926" width="15.85546875" style="102" customWidth="1"/>
    <col min="6927" max="6927" width="48.7109375" style="102" customWidth="1"/>
    <col min="6928" max="7166" width="9.140625" style="102"/>
    <col min="7167" max="7167" width="10.42578125" style="102" customWidth="1"/>
    <col min="7168" max="7168" width="25.85546875" style="102" customWidth="1"/>
    <col min="7169" max="7180" width="9.140625" style="102"/>
    <col min="7181" max="7181" width="11.28515625" style="102" customWidth="1"/>
    <col min="7182" max="7182" width="15.85546875" style="102" customWidth="1"/>
    <col min="7183" max="7183" width="48.7109375" style="102" customWidth="1"/>
    <col min="7184" max="7422" width="9.140625" style="102"/>
    <col min="7423" max="7423" width="10.42578125" style="102" customWidth="1"/>
    <col min="7424" max="7424" width="25.85546875" style="102" customWidth="1"/>
    <col min="7425" max="7436" width="9.140625" style="102"/>
    <col min="7437" max="7437" width="11.28515625" style="102" customWidth="1"/>
    <col min="7438" max="7438" width="15.85546875" style="102" customWidth="1"/>
    <col min="7439" max="7439" width="48.7109375" style="102" customWidth="1"/>
    <col min="7440" max="7678" width="9.140625" style="102"/>
    <col min="7679" max="7679" width="10.42578125" style="102" customWidth="1"/>
    <col min="7680" max="7680" width="25.85546875" style="102" customWidth="1"/>
    <col min="7681" max="7692" width="9.140625" style="102"/>
    <col min="7693" max="7693" width="11.28515625" style="102" customWidth="1"/>
    <col min="7694" max="7694" width="15.85546875" style="102" customWidth="1"/>
    <col min="7695" max="7695" width="48.7109375" style="102" customWidth="1"/>
    <col min="7696" max="7934" width="9.140625" style="102"/>
    <col min="7935" max="7935" width="10.42578125" style="102" customWidth="1"/>
    <col min="7936" max="7936" width="25.85546875" style="102" customWidth="1"/>
    <col min="7937" max="7948" width="9.140625" style="102"/>
    <col min="7949" max="7949" width="11.28515625" style="102" customWidth="1"/>
    <col min="7950" max="7950" width="15.85546875" style="102" customWidth="1"/>
    <col min="7951" max="7951" width="48.7109375" style="102" customWidth="1"/>
    <col min="7952" max="8190" width="9.140625" style="102"/>
    <col min="8191" max="8191" width="10.42578125" style="102" customWidth="1"/>
    <col min="8192" max="8192" width="25.85546875" style="102" customWidth="1"/>
    <col min="8193" max="8204" width="9.140625" style="102"/>
    <col min="8205" max="8205" width="11.28515625" style="102" customWidth="1"/>
    <col min="8206" max="8206" width="15.85546875" style="102" customWidth="1"/>
    <col min="8207" max="8207" width="48.7109375" style="102" customWidth="1"/>
    <col min="8208" max="8446" width="9.140625" style="102"/>
    <col min="8447" max="8447" width="10.42578125" style="102" customWidth="1"/>
    <col min="8448" max="8448" width="25.85546875" style="102" customWidth="1"/>
    <col min="8449" max="8460" width="9.140625" style="102"/>
    <col min="8461" max="8461" width="11.28515625" style="102" customWidth="1"/>
    <col min="8462" max="8462" width="15.85546875" style="102" customWidth="1"/>
    <col min="8463" max="8463" width="48.7109375" style="102" customWidth="1"/>
    <col min="8464" max="8702" width="9.140625" style="102"/>
    <col min="8703" max="8703" width="10.42578125" style="102" customWidth="1"/>
    <col min="8704" max="8704" width="25.85546875" style="102" customWidth="1"/>
    <col min="8705" max="8716" width="9.140625" style="102"/>
    <col min="8717" max="8717" width="11.28515625" style="102" customWidth="1"/>
    <col min="8718" max="8718" width="15.85546875" style="102" customWidth="1"/>
    <col min="8719" max="8719" width="48.7109375" style="102" customWidth="1"/>
    <col min="8720" max="8958" width="9.140625" style="102"/>
    <col min="8959" max="8959" width="10.42578125" style="102" customWidth="1"/>
    <col min="8960" max="8960" width="25.85546875" style="102" customWidth="1"/>
    <col min="8961" max="8972" width="9.140625" style="102"/>
    <col min="8973" max="8973" width="11.28515625" style="102" customWidth="1"/>
    <col min="8974" max="8974" width="15.85546875" style="102" customWidth="1"/>
    <col min="8975" max="8975" width="48.7109375" style="102" customWidth="1"/>
    <col min="8976" max="9214" width="9.140625" style="102"/>
    <col min="9215" max="9215" width="10.42578125" style="102" customWidth="1"/>
    <col min="9216" max="9216" width="25.85546875" style="102" customWidth="1"/>
    <col min="9217" max="9228" width="9.140625" style="102"/>
    <col min="9229" max="9229" width="11.28515625" style="102" customWidth="1"/>
    <col min="9230" max="9230" width="15.85546875" style="102" customWidth="1"/>
    <col min="9231" max="9231" width="48.7109375" style="102" customWidth="1"/>
    <col min="9232" max="9470" width="9.140625" style="102"/>
    <col min="9471" max="9471" width="10.42578125" style="102" customWidth="1"/>
    <col min="9472" max="9472" width="25.85546875" style="102" customWidth="1"/>
    <col min="9473" max="9484" width="9.140625" style="102"/>
    <col min="9485" max="9485" width="11.28515625" style="102" customWidth="1"/>
    <col min="9486" max="9486" width="15.85546875" style="102" customWidth="1"/>
    <col min="9487" max="9487" width="48.7109375" style="102" customWidth="1"/>
    <col min="9488" max="9726" width="9.140625" style="102"/>
    <col min="9727" max="9727" width="10.42578125" style="102" customWidth="1"/>
    <col min="9728" max="9728" width="25.85546875" style="102" customWidth="1"/>
    <col min="9729" max="9740" width="9.140625" style="102"/>
    <col min="9741" max="9741" width="11.28515625" style="102" customWidth="1"/>
    <col min="9742" max="9742" width="15.85546875" style="102" customWidth="1"/>
    <col min="9743" max="9743" width="48.7109375" style="102" customWidth="1"/>
    <col min="9744" max="9982" width="9.140625" style="102"/>
    <col min="9983" max="9983" width="10.42578125" style="102" customWidth="1"/>
    <col min="9984" max="9984" width="25.85546875" style="102" customWidth="1"/>
    <col min="9985" max="9996" width="9.140625" style="102"/>
    <col min="9997" max="9997" width="11.28515625" style="102" customWidth="1"/>
    <col min="9998" max="9998" width="15.85546875" style="102" customWidth="1"/>
    <col min="9999" max="9999" width="48.7109375" style="102" customWidth="1"/>
    <col min="10000" max="10238" width="9.140625" style="102"/>
    <col min="10239" max="10239" width="10.42578125" style="102" customWidth="1"/>
    <col min="10240" max="10240" width="25.85546875" style="102" customWidth="1"/>
    <col min="10241" max="10252" width="9.140625" style="102"/>
    <col min="10253" max="10253" width="11.28515625" style="102" customWidth="1"/>
    <col min="10254" max="10254" width="15.85546875" style="102" customWidth="1"/>
    <col min="10255" max="10255" width="48.7109375" style="102" customWidth="1"/>
    <col min="10256" max="10494" width="9.140625" style="102"/>
    <col min="10495" max="10495" width="10.42578125" style="102" customWidth="1"/>
    <col min="10496" max="10496" width="25.85546875" style="102" customWidth="1"/>
    <col min="10497" max="10508" width="9.140625" style="102"/>
    <col min="10509" max="10509" width="11.28515625" style="102" customWidth="1"/>
    <col min="10510" max="10510" width="15.85546875" style="102" customWidth="1"/>
    <col min="10511" max="10511" width="48.7109375" style="102" customWidth="1"/>
    <col min="10512" max="10750" width="9.140625" style="102"/>
    <col min="10751" max="10751" width="10.42578125" style="102" customWidth="1"/>
    <col min="10752" max="10752" width="25.85546875" style="102" customWidth="1"/>
    <col min="10753" max="10764" width="9.140625" style="102"/>
    <col min="10765" max="10765" width="11.28515625" style="102" customWidth="1"/>
    <col min="10766" max="10766" width="15.85546875" style="102" customWidth="1"/>
    <col min="10767" max="10767" width="48.7109375" style="102" customWidth="1"/>
    <col min="10768" max="11006" width="9.140625" style="102"/>
    <col min="11007" max="11007" width="10.42578125" style="102" customWidth="1"/>
    <col min="11008" max="11008" width="25.85546875" style="102" customWidth="1"/>
    <col min="11009" max="11020" width="9.140625" style="102"/>
    <col min="11021" max="11021" width="11.28515625" style="102" customWidth="1"/>
    <col min="11022" max="11022" width="15.85546875" style="102" customWidth="1"/>
    <col min="11023" max="11023" width="48.7109375" style="102" customWidth="1"/>
    <col min="11024" max="11262" width="9.140625" style="102"/>
    <col min="11263" max="11263" width="10.42578125" style="102" customWidth="1"/>
    <col min="11264" max="11264" width="25.85546875" style="102" customWidth="1"/>
    <col min="11265" max="11276" width="9.140625" style="102"/>
    <col min="11277" max="11277" width="11.28515625" style="102" customWidth="1"/>
    <col min="11278" max="11278" width="15.85546875" style="102" customWidth="1"/>
    <col min="11279" max="11279" width="48.7109375" style="102" customWidth="1"/>
    <col min="11280" max="11518" width="9.140625" style="102"/>
    <col min="11519" max="11519" width="10.42578125" style="102" customWidth="1"/>
    <col min="11520" max="11520" width="25.85546875" style="102" customWidth="1"/>
    <col min="11521" max="11532" width="9.140625" style="102"/>
    <col min="11533" max="11533" width="11.28515625" style="102" customWidth="1"/>
    <col min="11534" max="11534" width="15.85546875" style="102" customWidth="1"/>
    <col min="11535" max="11535" width="48.7109375" style="102" customWidth="1"/>
    <col min="11536" max="11774" width="9.140625" style="102"/>
    <col min="11775" max="11775" width="10.42578125" style="102" customWidth="1"/>
    <col min="11776" max="11776" width="25.85546875" style="102" customWidth="1"/>
    <col min="11777" max="11788" width="9.140625" style="102"/>
    <col min="11789" max="11789" width="11.28515625" style="102" customWidth="1"/>
    <col min="11790" max="11790" width="15.85546875" style="102" customWidth="1"/>
    <col min="11791" max="11791" width="48.7109375" style="102" customWidth="1"/>
    <col min="11792" max="12030" width="9.140625" style="102"/>
    <col min="12031" max="12031" width="10.42578125" style="102" customWidth="1"/>
    <col min="12032" max="12032" width="25.85546875" style="102" customWidth="1"/>
    <col min="12033" max="12044" width="9.140625" style="102"/>
    <col min="12045" max="12045" width="11.28515625" style="102" customWidth="1"/>
    <col min="12046" max="12046" width="15.85546875" style="102" customWidth="1"/>
    <col min="12047" max="12047" width="48.7109375" style="102" customWidth="1"/>
    <col min="12048" max="12286" width="9.140625" style="102"/>
    <col min="12287" max="12287" width="10.42578125" style="102" customWidth="1"/>
    <col min="12288" max="12288" width="25.85546875" style="102" customWidth="1"/>
    <col min="12289" max="12300" width="9.140625" style="102"/>
    <col min="12301" max="12301" width="11.28515625" style="102" customWidth="1"/>
    <col min="12302" max="12302" width="15.85546875" style="102" customWidth="1"/>
    <col min="12303" max="12303" width="48.7109375" style="102" customWidth="1"/>
    <col min="12304" max="12542" width="9.140625" style="102"/>
    <col min="12543" max="12543" width="10.42578125" style="102" customWidth="1"/>
    <col min="12544" max="12544" width="25.85546875" style="102" customWidth="1"/>
    <col min="12545" max="12556" width="9.140625" style="102"/>
    <col min="12557" max="12557" width="11.28515625" style="102" customWidth="1"/>
    <col min="12558" max="12558" width="15.85546875" style="102" customWidth="1"/>
    <col min="12559" max="12559" width="48.7109375" style="102" customWidth="1"/>
    <col min="12560" max="12798" width="9.140625" style="102"/>
    <col min="12799" max="12799" width="10.42578125" style="102" customWidth="1"/>
    <col min="12800" max="12800" width="25.85546875" style="102" customWidth="1"/>
    <col min="12801" max="12812" width="9.140625" style="102"/>
    <col min="12813" max="12813" width="11.28515625" style="102" customWidth="1"/>
    <col min="12814" max="12814" width="15.85546875" style="102" customWidth="1"/>
    <col min="12815" max="12815" width="48.7109375" style="102" customWidth="1"/>
    <col min="12816" max="13054" width="9.140625" style="102"/>
    <col min="13055" max="13055" width="10.42578125" style="102" customWidth="1"/>
    <col min="13056" max="13056" width="25.85546875" style="102" customWidth="1"/>
    <col min="13057" max="13068" width="9.140625" style="102"/>
    <col min="13069" max="13069" width="11.28515625" style="102" customWidth="1"/>
    <col min="13070" max="13070" width="15.85546875" style="102" customWidth="1"/>
    <col min="13071" max="13071" width="48.7109375" style="102" customWidth="1"/>
    <col min="13072" max="13310" width="9.140625" style="102"/>
    <col min="13311" max="13311" width="10.42578125" style="102" customWidth="1"/>
    <col min="13312" max="13312" width="25.85546875" style="102" customWidth="1"/>
    <col min="13313" max="13324" width="9.140625" style="102"/>
    <col min="13325" max="13325" width="11.28515625" style="102" customWidth="1"/>
    <col min="13326" max="13326" width="15.85546875" style="102" customWidth="1"/>
    <col min="13327" max="13327" width="48.7109375" style="102" customWidth="1"/>
    <col min="13328" max="13566" width="9.140625" style="102"/>
    <col min="13567" max="13567" width="10.42578125" style="102" customWidth="1"/>
    <col min="13568" max="13568" width="25.85546875" style="102" customWidth="1"/>
    <col min="13569" max="13580" width="9.140625" style="102"/>
    <col min="13581" max="13581" width="11.28515625" style="102" customWidth="1"/>
    <col min="13582" max="13582" width="15.85546875" style="102" customWidth="1"/>
    <col min="13583" max="13583" width="48.7109375" style="102" customWidth="1"/>
    <col min="13584" max="13822" width="9.140625" style="102"/>
    <col min="13823" max="13823" width="10.42578125" style="102" customWidth="1"/>
    <col min="13824" max="13824" width="25.85546875" style="102" customWidth="1"/>
    <col min="13825" max="13836" width="9.140625" style="102"/>
    <col min="13837" max="13837" width="11.28515625" style="102" customWidth="1"/>
    <col min="13838" max="13838" width="15.85546875" style="102" customWidth="1"/>
    <col min="13839" max="13839" width="48.7109375" style="102" customWidth="1"/>
    <col min="13840" max="14078" width="9.140625" style="102"/>
    <col min="14079" max="14079" width="10.42578125" style="102" customWidth="1"/>
    <col min="14080" max="14080" width="25.85546875" style="102" customWidth="1"/>
    <col min="14081" max="14092" width="9.140625" style="102"/>
    <col min="14093" max="14093" width="11.28515625" style="102" customWidth="1"/>
    <col min="14094" max="14094" width="15.85546875" style="102" customWidth="1"/>
    <col min="14095" max="14095" width="48.7109375" style="102" customWidth="1"/>
    <col min="14096" max="14334" width="9.140625" style="102"/>
    <col min="14335" max="14335" width="10.42578125" style="102" customWidth="1"/>
    <col min="14336" max="14336" width="25.85546875" style="102" customWidth="1"/>
    <col min="14337" max="14348" width="9.140625" style="102"/>
    <col min="14349" max="14349" width="11.28515625" style="102" customWidth="1"/>
    <col min="14350" max="14350" width="15.85546875" style="102" customWidth="1"/>
    <col min="14351" max="14351" width="48.7109375" style="102" customWidth="1"/>
    <col min="14352" max="14590" width="9.140625" style="102"/>
    <col min="14591" max="14591" width="10.42578125" style="102" customWidth="1"/>
    <col min="14592" max="14592" width="25.85546875" style="102" customWidth="1"/>
    <col min="14593" max="14604" width="9.140625" style="102"/>
    <col min="14605" max="14605" width="11.28515625" style="102" customWidth="1"/>
    <col min="14606" max="14606" width="15.85546875" style="102" customWidth="1"/>
    <col min="14607" max="14607" width="48.7109375" style="102" customWidth="1"/>
    <col min="14608" max="14846" width="9.140625" style="102"/>
    <col min="14847" max="14847" width="10.42578125" style="102" customWidth="1"/>
    <col min="14848" max="14848" width="25.85546875" style="102" customWidth="1"/>
    <col min="14849" max="14860" width="9.140625" style="102"/>
    <col min="14861" max="14861" width="11.28515625" style="102" customWidth="1"/>
    <col min="14862" max="14862" width="15.85546875" style="102" customWidth="1"/>
    <col min="14863" max="14863" width="48.7109375" style="102" customWidth="1"/>
    <col min="14864" max="15102" width="9.140625" style="102"/>
    <col min="15103" max="15103" width="10.42578125" style="102" customWidth="1"/>
    <col min="15104" max="15104" width="25.85546875" style="102" customWidth="1"/>
    <col min="15105" max="15116" width="9.140625" style="102"/>
    <col min="15117" max="15117" width="11.28515625" style="102" customWidth="1"/>
    <col min="15118" max="15118" width="15.85546875" style="102" customWidth="1"/>
    <col min="15119" max="15119" width="48.7109375" style="102" customWidth="1"/>
    <col min="15120" max="15358" width="9.140625" style="102"/>
    <col min="15359" max="15359" width="10.42578125" style="102" customWidth="1"/>
    <col min="15360" max="15360" width="25.85546875" style="102" customWidth="1"/>
    <col min="15361" max="15372" width="9.140625" style="102"/>
    <col min="15373" max="15373" width="11.28515625" style="102" customWidth="1"/>
    <col min="15374" max="15374" width="15.85546875" style="102" customWidth="1"/>
    <col min="15375" max="15375" width="48.7109375" style="102" customWidth="1"/>
    <col min="15376" max="15614" width="9.140625" style="102"/>
    <col min="15615" max="15615" width="10.42578125" style="102" customWidth="1"/>
    <col min="15616" max="15616" width="25.85546875" style="102" customWidth="1"/>
    <col min="15617" max="15628" width="9.140625" style="102"/>
    <col min="15629" max="15629" width="11.28515625" style="102" customWidth="1"/>
    <col min="15630" max="15630" width="15.85546875" style="102" customWidth="1"/>
    <col min="15631" max="15631" width="48.7109375" style="102" customWidth="1"/>
    <col min="15632" max="15870" width="9.140625" style="102"/>
    <col min="15871" max="15871" width="10.42578125" style="102" customWidth="1"/>
    <col min="15872" max="15872" width="25.85546875" style="102" customWidth="1"/>
    <col min="15873" max="15884" width="9.140625" style="102"/>
    <col min="15885" max="15885" width="11.28515625" style="102" customWidth="1"/>
    <col min="15886" max="15886" width="15.85546875" style="102" customWidth="1"/>
    <col min="15887" max="15887" width="48.7109375" style="102" customWidth="1"/>
    <col min="15888" max="16126" width="9.140625" style="102"/>
    <col min="16127" max="16127" width="10.42578125" style="102" customWidth="1"/>
    <col min="16128" max="16128" width="25.85546875" style="102" customWidth="1"/>
    <col min="16129" max="16140" width="9.140625" style="102"/>
    <col min="16141" max="16141" width="11.28515625" style="102" customWidth="1"/>
    <col min="16142" max="16142" width="15.85546875" style="102" customWidth="1"/>
    <col min="16143" max="16143" width="48.7109375" style="102" customWidth="1"/>
    <col min="16144" max="16384" width="9.140625" style="102"/>
  </cols>
  <sheetData>
    <row r="1" spans="1:19" ht="58.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9" x14ac:dyDescent="0.25">
      <c r="A2" s="115" t="s">
        <v>64</v>
      </c>
      <c r="B2" s="1"/>
      <c r="C2" s="1"/>
      <c r="D2" s="1"/>
      <c r="E2" s="1"/>
      <c r="F2" s="2"/>
    </row>
    <row r="3" spans="1:19" x14ac:dyDescent="0.25">
      <c r="A3" s="3"/>
      <c r="B3" s="1"/>
      <c r="C3" s="1"/>
      <c r="D3" s="1"/>
      <c r="E3" s="1"/>
      <c r="F3" s="1"/>
      <c r="S3" s="102" t="s">
        <v>0</v>
      </c>
    </row>
    <row r="4" spans="1:19" ht="15.75" thickBot="1" x14ac:dyDescent="0.3"/>
    <row r="5" spans="1:19" x14ac:dyDescent="0.25">
      <c r="A5" s="141" t="s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1:19" ht="15.75" thickBot="1" x14ac:dyDescent="0.3">
      <c r="A6" s="144" t="s">
        <v>2</v>
      </c>
      <c r="B6" s="14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3</v>
      </c>
    </row>
    <row r="7" spans="1:19" ht="15.75" thickBot="1" x14ac:dyDescent="0.3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6"/>
    </row>
    <row r="8" spans="1:19" x14ac:dyDescent="0.25">
      <c r="A8" s="146" t="s">
        <v>4</v>
      </c>
      <c r="B8" s="14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1">
        <f t="shared" ref="O8:O10" si="0">SUM(C8:N8)</f>
        <v>0</v>
      </c>
    </row>
    <row r="9" spans="1:19" ht="12.75" customHeight="1" x14ac:dyDescent="0.25">
      <c r="A9" s="10" t="s">
        <v>5</v>
      </c>
      <c r="B9" s="1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57">
        <f t="shared" si="0"/>
        <v>0</v>
      </c>
    </row>
    <row r="10" spans="1:19" x14ac:dyDescent="0.25">
      <c r="A10" s="129" t="s">
        <v>6</v>
      </c>
      <c r="B10" s="13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7">
        <f t="shared" si="0"/>
        <v>0</v>
      </c>
    </row>
    <row r="11" spans="1:19" x14ac:dyDescent="0.25">
      <c r="A11" s="148" t="s">
        <v>7</v>
      </c>
      <c r="B11" s="149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7">
        <f>SUM(C11:N11)</f>
        <v>0</v>
      </c>
    </row>
    <row r="12" spans="1:19" x14ac:dyDescent="0.25">
      <c r="A12" s="129" t="s">
        <v>8</v>
      </c>
      <c r="B12" s="130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57">
        <f>SUM(C12:N12)</f>
        <v>0</v>
      </c>
    </row>
    <row r="13" spans="1:19" ht="15.75" thickBot="1" x14ac:dyDescent="0.3">
      <c r="A13" s="150" t="s">
        <v>41</v>
      </c>
      <c r="B13" s="15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57">
        <f>SUM(C13:N13)</f>
        <v>0</v>
      </c>
    </row>
    <row r="14" spans="1:19" ht="15.75" thickBot="1" x14ac:dyDescent="0.3">
      <c r="A14" s="16" t="s">
        <v>9</v>
      </c>
      <c r="B14" s="17"/>
      <c r="C14" s="18">
        <f t="shared" ref="C14:N14" si="1">SUM(C9:C13)</f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9">
        <f>SUM(O7:O13)</f>
        <v>0</v>
      </c>
    </row>
    <row r="15" spans="1:19" x14ac:dyDescent="0.25">
      <c r="A15" s="146" t="s">
        <v>10</v>
      </c>
      <c r="B15" s="14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62">
        <f t="shared" ref="O15:O36" si="2">SUM(C15:N15)</f>
        <v>0</v>
      </c>
    </row>
    <row r="16" spans="1:19" x14ac:dyDescent="0.25">
      <c r="A16" s="10" t="s">
        <v>11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7">
        <f>SUM(C16:N16)</f>
        <v>0</v>
      </c>
    </row>
    <row r="17" spans="1:15" x14ac:dyDescent="0.25">
      <c r="A17" s="10" t="s">
        <v>12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7">
        <f t="shared" si="2"/>
        <v>0</v>
      </c>
    </row>
    <row r="18" spans="1:15" ht="15.75" customHeight="1" x14ac:dyDescent="0.25">
      <c r="A18" s="129" t="s">
        <v>13</v>
      </c>
      <c r="B18" s="130"/>
      <c r="C18" s="12">
        <v>1418.48</v>
      </c>
      <c r="D18" s="12">
        <v>1418.48</v>
      </c>
      <c r="E18" s="12">
        <v>1418.48</v>
      </c>
      <c r="F18" s="12">
        <v>1418.48</v>
      </c>
      <c r="G18" s="12">
        <v>1418.48</v>
      </c>
      <c r="H18" s="12">
        <v>1418.48</v>
      </c>
      <c r="I18" s="12">
        <v>1418.48</v>
      </c>
      <c r="J18" s="12">
        <v>1418.48</v>
      </c>
      <c r="K18" s="12">
        <v>1418.48</v>
      </c>
      <c r="L18" s="12">
        <v>1418.48</v>
      </c>
      <c r="M18" s="12">
        <v>1418.48</v>
      </c>
      <c r="N18" s="12">
        <v>1418.48</v>
      </c>
      <c r="O18" s="57">
        <f>SUM(C18:N18)</f>
        <v>17021.759999999998</v>
      </c>
    </row>
    <row r="19" spans="1:15" ht="15.75" customHeight="1" x14ac:dyDescent="0.25">
      <c r="A19" s="152" t="s">
        <v>44</v>
      </c>
      <c r="B19" s="153"/>
      <c r="C19" s="56">
        <f>IF((SUM(C9:C10)-SUM(C16:C18)-SUM(C20:C31))&gt;3490,(SUM(C9:C10)-SUM(C16:C18)-SUM(C20:C31))*9%,314.1)</f>
        <v>314.10000000000002</v>
      </c>
      <c r="D19" s="56">
        <f t="shared" ref="D19:N19" si="3">IF((SUM(D9:D10)-SUM(D16:D18)-SUM(D20:D31))&gt;3490,(SUM(D9:D10)-SUM(D16:D18)-SUM(D20:D31))*9%,314.1)</f>
        <v>314.10000000000002</v>
      </c>
      <c r="E19" s="56">
        <f t="shared" si="3"/>
        <v>314.10000000000002</v>
      </c>
      <c r="F19" s="56">
        <f t="shared" si="3"/>
        <v>314.10000000000002</v>
      </c>
      <c r="G19" s="56">
        <f t="shared" si="3"/>
        <v>314.10000000000002</v>
      </c>
      <c r="H19" s="56">
        <f t="shared" si="3"/>
        <v>314.10000000000002</v>
      </c>
      <c r="I19" s="56">
        <f t="shared" si="3"/>
        <v>314.10000000000002</v>
      </c>
      <c r="J19" s="56">
        <f t="shared" si="3"/>
        <v>314.10000000000002</v>
      </c>
      <c r="K19" s="56">
        <f t="shared" si="3"/>
        <v>314.10000000000002</v>
      </c>
      <c r="L19" s="56">
        <f t="shared" si="3"/>
        <v>314.10000000000002</v>
      </c>
      <c r="M19" s="56">
        <f t="shared" si="3"/>
        <v>314.10000000000002</v>
      </c>
      <c r="N19" s="56">
        <f t="shared" si="3"/>
        <v>314.10000000000002</v>
      </c>
      <c r="O19" s="57">
        <f t="shared" ref="O19:O20" si="4">SUM(C19:N19)</f>
        <v>3769.1999999999994</v>
      </c>
    </row>
    <row r="20" spans="1:15" x14ac:dyDescent="0.25">
      <c r="A20" s="129" t="s">
        <v>14</v>
      </c>
      <c r="B20" s="13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7">
        <f t="shared" si="4"/>
        <v>0</v>
      </c>
    </row>
    <row r="21" spans="1:15" x14ac:dyDescent="0.25">
      <c r="A21" s="129" t="s">
        <v>15</v>
      </c>
      <c r="B21" s="13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7">
        <f t="shared" si="2"/>
        <v>0</v>
      </c>
    </row>
    <row r="22" spans="1:15" x14ac:dyDescent="0.25">
      <c r="A22" s="129" t="s">
        <v>16</v>
      </c>
      <c r="B22" s="13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7">
        <f t="shared" si="2"/>
        <v>0</v>
      </c>
    </row>
    <row r="23" spans="1:15" x14ac:dyDescent="0.25">
      <c r="A23" s="129" t="s">
        <v>17</v>
      </c>
      <c r="B23" s="13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7">
        <f>SUM(C23:N23)</f>
        <v>0</v>
      </c>
    </row>
    <row r="24" spans="1:15" x14ac:dyDescent="0.25">
      <c r="A24" s="129" t="s">
        <v>18</v>
      </c>
      <c r="B24" s="13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7">
        <f t="shared" si="2"/>
        <v>0</v>
      </c>
    </row>
    <row r="25" spans="1:15" x14ac:dyDescent="0.25">
      <c r="A25" s="129" t="s">
        <v>19</v>
      </c>
      <c r="B25" s="13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7">
        <f t="shared" si="2"/>
        <v>0</v>
      </c>
    </row>
    <row r="26" spans="1:15" x14ac:dyDescent="0.25">
      <c r="A26" s="129" t="s">
        <v>20</v>
      </c>
      <c r="B26" s="13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7">
        <f t="shared" si="2"/>
        <v>0</v>
      </c>
    </row>
    <row r="27" spans="1:15" x14ac:dyDescent="0.25">
      <c r="A27" s="129" t="s">
        <v>21</v>
      </c>
      <c r="B27" s="13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7">
        <f t="shared" si="2"/>
        <v>0</v>
      </c>
    </row>
    <row r="28" spans="1:15" x14ac:dyDescent="0.25">
      <c r="A28" s="129" t="s">
        <v>22</v>
      </c>
      <c r="B28" s="13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7">
        <f t="shared" si="2"/>
        <v>0</v>
      </c>
    </row>
    <row r="29" spans="1:15" x14ac:dyDescent="0.25">
      <c r="A29" s="129" t="s">
        <v>23</v>
      </c>
      <c r="B29" s="13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7">
        <f t="shared" si="2"/>
        <v>0</v>
      </c>
    </row>
    <row r="30" spans="1:15" x14ac:dyDescent="0.25">
      <c r="A30" s="129" t="s">
        <v>24</v>
      </c>
      <c r="B30" s="13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7">
        <f t="shared" si="2"/>
        <v>0</v>
      </c>
    </row>
    <row r="31" spans="1:15" ht="12" customHeight="1" x14ac:dyDescent="0.25">
      <c r="A31" s="129" t="s">
        <v>25</v>
      </c>
      <c r="B31" s="13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7">
        <f t="shared" si="2"/>
        <v>0</v>
      </c>
    </row>
    <row r="32" spans="1:15" ht="15.75" thickBot="1" x14ac:dyDescent="0.3">
      <c r="A32" s="22" t="s">
        <v>26</v>
      </c>
      <c r="B32" s="2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57">
        <f t="shared" si="2"/>
        <v>0</v>
      </c>
    </row>
    <row r="33" spans="1:15" ht="15.75" thickBot="1" x14ac:dyDescent="0.3">
      <c r="A33" s="16" t="s">
        <v>27</v>
      </c>
      <c r="B33" s="17"/>
      <c r="C33" s="18">
        <f>SUM(C16:C32)</f>
        <v>1732.58</v>
      </c>
      <c r="D33" s="18">
        <f t="shared" ref="D33:N33" si="5">SUM(D16:D32)</f>
        <v>1732.58</v>
      </c>
      <c r="E33" s="18">
        <f t="shared" si="5"/>
        <v>1732.58</v>
      </c>
      <c r="F33" s="18">
        <f t="shared" si="5"/>
        <v>1732.58</v>
      </c>
      <c r="G33" s="18">
        <f t="shared" si="5"/>
        <v>1732.58</v>
      </c>
      <c r="H33" s="18">
        <f t="shared" si="5"/>
        <v>1732.58</v>
      </c>
      <c r="I33" s="18">
        <f t="shared" si="5"/>
        <v>1732.58</v>
      </c>
      <c r="J33" s="18">
        <f t="shared" si="5"/>
        <v>1732.58</v>
      </c>
      <c r="K33" s="18">
        <f t="shared" si="5"/>
        <v>1732.58</v>
      </c>
      <c r="L33" s="18">
        <f t="shared" si="5"/>
        <v>1732.58</v>
      </c>
      <c r="M33" s="18">
        <f t="shared" si="5"/>
        <v>1732.58</v>
      </c>
      <c r="N33" s="18">
        <f t="shared" si="5"/>
        <v>1732.58</v>
      </c>
      <c r="O33" s="19">
        <f t="shared" si="2"/>
        <v>20790.96</v>
      </c>
    </row>
    <row r="34" spans="1:15" ht="13.5" customHeight="1" thickBot="1" x14ac:dyDescent="0.3">
      <c r="A34" s="131" t="s">
        <v>28</v>
      </c>
      <c r="B34" s="132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24">
        <f t="shared" si="2"/>
        <v>0</v>
      </c>
    </row>
    <row r="35" spans="1:15" ht="13.5" customHeight="1" thickBot="1" x14ac:dyDescent="0.3">
      <c r="A35" s="131" t="s">
        <v>29</v>
      </c>
      <c r="B35" s="132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4">
        <f t="shared" si="2"/>
        <v>0</v>
      </c>
    </row>
    <row r="36" spans="1:15" ht="13.5" customHeight="1" thickBot="1" x14ac:dyDescent="0.3">
      <c r="A36" s="131" t="s">
        <v>30</v>
      </c>
      <c r="B36" s="132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4">
        <f t="shared" si="2"/>
        <v>0</v>
      </c>
    </row>
    <row r="37" spans="1:15" ht="15.75" thickBot="1" x14ac:dyDescent="0.3">
      <c r="A37" s="16" t="s">
        <v>31</v>
      </c>
      <c r="B37" s="17"/>
      <c r="C37" s="18">
        <f t="shared" ref="C37:N37" si="6">C14-C33-C34+C35-C36+C26</f>
        <v>-1732.58</v>
      </c>
      <c r="D37" s="18">
        <f t="shared" si="6"/>
        <v>-1732.58</v>
      </c>
      <c r="E37" s="18">
        <f t="shared" si="6"/>
        <v>-1732.58</v>
      </c>
      <c r="F37" s="18">
        <f t="shared" si="6"/>
        <v>-1732.58</v>
      </c>
      <c r="G37" s="18">
        <f t="shared" si="6"/>
        <v>-1732.58</v>
      </c>
      <c r="H37" s="18">
        <f t="shared" si="6"/>
        <v>-1732.58</v>
      </c>
      <c r="I37" s="18">
        <f t="shared" si="6"/>
        <v>-1732.58</v>
      </c>
      <c r="J37" s="18">
        <f t="shared" si="6"/>
        <v>-1732.58</v>
      </c>
      <c r="K37" s="18">
        <f t="shared" si="6"/>
        <v>-1732.58</v>
      </c>
      <c r="L37" s="18">
        <f t="shared" si="6"/>
        <v>-1732.58</v>
      </c>
      <c r="M37" s="18">
        <f t="shared" si="6"/>
        <v>-1732.58</v>
      </c>
      <c r="N37" s="18">
        <f t="shared" si="6"/>
        <v>-1732.58</v>
      </c>
      <c r="O37" s="19">
        <f>O14-O33-O34+O35-O36+O26</f>
        <v>-20790.96</v>
      </c>
    </row>
    <row r="38" spans="1:15" x14ac:dyDescent="0.25">
      <c r="A38" s="25" t="s">
        <v>32</v>
      </c>
      <c r="B38" s="26"/>
      <c r="C38" s="27">
        <f t="shared" ref="C38:O38" si="7">SUM(C9:C10)-C33+C36</f>
        <v>-1732.58</v>
      </c>
      <c r="D38" s="27">
        <f t="shared" si="7"/>
        <v>-1732.58</v>
      </c>
      <c r="E38" s="27">
        <f t="shared" si="7"/>
        <v>-1732.58</v>
      </c>
      <c r="F38" s="27">
        <f t="shared" si="7"/>
        <v>-1732.58</v>
      </c>
      <c r="G38" s="27">
        <f t="shared" si="7"/>
        <v>-1732.58</v>
      </c>
      <c r="H38" s="27">
        <f t="shared" si="7"/>
        <v>-1732.58</v>
      </c>
      <c r="I38" s="27">
        <f t="shared" si="7"/>
        <v>-1732.58</v>
      </c>
      <c r="J38" s="27">
        <f t="shared" si="7"/>
        <v>-1732.58</v>
      </c>
      <c r="K38" s="27">
        <f t="shared" si="7"/>
        <v>-1732.58</v>
      </c>
      <c r="L38" s="27">
        <f t="shared" si="7"/>
        <v>-1732.58</v>
      </c>
      <c r="M38" s="27">
        <f t="shared" si="7"/>
        <v>-1732.58</v>
      </c>
      <c r="N38" s="27">
        <f t="shared" si="7"/>
        <v>-1732.58</v>
      </c>
      <c r="O38" s="28">
        <f t="shared" si="7"/>
        <v>-20790.96</v>
      </c>
    </row>
    <row r="39" spans="1:15" x14ac:dyDescent="0.25">
      <c r="A39" s="29" t="s">
        <v>33</v>
      </c>
      <c r="B39" s="30"/>
      <c r="C39" s="3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60">
        <f t="shared" ref="O39:O42" si="8">SUM(C39:N39)</f>
        <v>0</v>
      </c>
    </row>
    <row r="40" spans="1:15" x14ac:dyDescent="0.25">
      <c r="A40" s="46" t="s">
        <v>34</v>
      </c>
      <c r="B40" s="47"/>
      <c r="C40" s="56">
        <f>IF(C52&lt;0,0,IF((C38+B52)&lt;120000,(C38+B52)*17%,(120000*17%)+((C38+B52)-120000)*32%))</f>
        <v>0</v>
      </c>
      <c r="D40" s="56">
        <f t="shared" ref="D40:N40" si="9">IF(D52&lt;0,0,IF((D38+C52)&lt;120000,(D38+C52)*17%,(120000*17%)+((D38+C52)-120000)*32%))</f>
        <v>0</v>
      </c>
      <c r="E40" s="56">
        <f t="shared" si="9"/>
        <v>0</v>
      </c>
      <c r="F40" s="56">
        <f t="shared" si="9"/>
        <v>0</v>
      </c>
      <c r="G40" s="56">
        <f t="shared" si="9"/>
        <v>0</v>
      </c>
      <c r="H40" s="56">
        <f t="shared" si="9"/>
        <v>0</v>
      </c>
      <c r="I40" s="56">
        <f t="shared" si="9"/>
        <v>0</v>
      </c>
      <c r="J40" s="56">
        <f t="shared" si="9"/>
        <v>0</v>
      </c>
      <c r="K40" s="56">
        <f t="shared" si="9"/>
        <v>0</v>
      </c>
      <c r="L40" s="56">
        <f t="shared" si="9"/>
        <v>0</v>
      </c>
      <c r="M40" s="56">
        <f t="shared" si="9"/>
        <v>0</v>
      </c>
      <c r="N40" s="56">
        <f t="shared" si="9"/>
        <v>0</v>
      </c>
      <c r="O40" s="58">
        <f>SUM(C40:N40)</f>
        <v>0</v>
      </c>
    </row>
    <row r="41" spans="1:15" x14ac:dyDescent="0.25">
      <c r="A41" s="52" t="s">
        <v>42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64">
        <f t="shared" si="8"/>
        <v>0</v>
      </c>
    </row>
    <row r="42" spans="1:15" ht="15.75" thickBot="1" x14ac:dyDescent="0.3">
      <c r="A42" s="32" t="s">
        <v>55</v>
      </c>
      <c r="B42" s="3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59">
        <f t="shared" si="8"/>
        <v>0</v>
      </c>
    </row>
    <row r="43" spans="1:15" ht="13.35" customHeight="1" thickBot="1" x14ac:dyDescent="0.3">
      <c r="A43" s="133" t="s">
        <v>35</v>
      </c>
      <c r="B43" s="134"/>
      <c r="C43" s="18">
        <f t="shared" ref="C43:N43" si="10">C37-SUM(C39:C42)</f>
        <v>-1732.58</v>
      </c>
      <c r="D43" s="18">
        <f t="shared" si="10"/>
        <v>-1732.58</v>
      </c>
      <c r="E43" s="18">
        <f t="shared" si="10"/>
        <v>-1732.58</v>
      </c>
      <c r="F43" s="18">
        <f t="shared" si="10"/>
        <v>-1732.58</v>
      </c>
      <c r="G43" s="18">
        <f t="shared" si="10"/>
        <v>-1732.58</v>
      </c>
      <c r="H43" s="18">
        <f t="shared" si="10"/>
        <v>-1732.58</v>
      </c>
      <c r="I43" s="18">
        <f t="shared" si="10"/>
        <v>-1732.58</v>
      </c>
      <c r="J43" s="18">
        <f t="shared" si="10"/>
        <v>-1732.58</v>
      </c>
      <c r="K43" s="18">
        <f t="shared" si="10"/>
        <v>-1732.58</v>
      </c>
      <c r="L43" s="18">
        <f t="shared" si="10"/>
        <v>-1732.58</v>
      </c>
      <c r="M43" s="18">
        <f t="shared" si="10"/>
        <v>-1732.58</v>
      </c>
      <c r="N43" s="18">
        <f t="shared" si="10"/>
        <v>-1732.58</v>
      </c>
      <c r="O43" s="19">
        <f>SUM(C43:N43)</f>
        <v>-20790.96</v>
      </c>
    </row>
    <row r="44" spans="1:15" ht="15.75" thickBot="1" x14ac:dyDescent="0.3">
      <c r="A44" s="34" t="s">
        <v>36</v>
      </c>
      <c r="B44" s="35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65">
        <f>SUM(C44:N44)</f>
        <v>0</v>
      </c>
    </row>
    <row r="45" spans="1:15" ht="15.75" thickBot="1" x14ac:dyDescent="0.3">
      <c r="A45" s="16" t="s">
        <v>37</v>
      </c>
      <c r="B45" s="17"/>
      <c r="C45" s="18">
        <f t="shared" ref="C45:N45" si="11">C43-SUM(C44:C44)</f>
        <v>-1732.58</v>
      </c>
      <c r="D45" s="18">
        <f t="shared" si="11"/>
        <v>-1732.58</v>
      </c>
      <c r="E45" s="18">
        <f t="shared" si="11"/>
        <v>-1732.58</v>
      </c>
      <c r="F45" s="18">
        <f t="shared" si="11"/>
        <v>-1732.58</v>
      </c>
      <c r="G45" s="18">
        <f t="shared" si="11"/>
        <v>-1732.58</v>
      </c>
      <c r="H45" s="18">
        <f t="shared" si="11"/>
        <v>-1732.58</v>
      </c>
      <c r="I45" s="18">
        <f t="shared" si="11"/>
        <v>-1732.58</v>
      </c>
      <c r="J45" s="18">
        <f t="shared" si="11"/>
        <v>-1732.58</v>
      </c>
      <c r="K45" s="18">
        <f t="shared" si="11"/>
        <v>-1732.58</v>
      </c>
      <c r="L45" s="18">
        <f t="shared" si="11"/>
        <v>-1732.58</v>
      </c>
      <c r="M45" s="18">
        <f t="shared" si="11"/>
        <v>-1732.58</v>
      </c>
      <c r="N45" s="18">
        <f t="shared" si="11"/>
        <v>-1732.58</v>
      </c>
      <c r="O45" s="36">
        <f>SUM(C45:N45)</f>
        <v>-20790.96</v>
      </c>
    </row>
    <row r="46" spans="1:15" ht="15.75" thickBot="1" x14ac:dyDescent="0.3">
      <c r="A46" s="37" t="s">
        <v>38</v>
      </c>
      <c r="B46" s="38"/>
      <c r="C46" s="39">
        <f>C45</f>
        <v>-1732.58</v>
      </c>
      <c r="D46" s="39">
        <f t="shared" ref="D46:N46" si="12">C46+D45</f>
        <v>-3465.16</v>
      </c>
      <c r="E46" s="39">
        <f t="shared" si="12"/>
        <v>-5197.74</v>
      </c>
      <c r="F46" s="39">
        <f t="shared" si="12"/>
        <v>-6930.32</v>
      </c>
      <c r="G46" s="39">
        <f t="shared" si="12"/>
        <v>-8662.9</v>
      </c>
      <c r="H46" s="39">
        <f t="shared" si="12"/>
        <v>-10395.48</v>
      </c>
      <c r="I46" s="39">
        <f t="shared" si="12"/>
        <v>-12128.06</v>
      </c>
      <c r="J46" s="39">
        <f t="shared" si="12"/>
        <v>-13860.64</v>
      </c>
      <c r="K46" s="39">
        <f t="shared" si="12"/>
        <v>-15593.22</v>
      </c>
      <c r="L46" s="39">
        <f t="shared" si="12"/>
        <v>-17325.8</v>
      </c>
      <c r="M46" s="39">
        <f t="shared" si="12"/>
        <v>-19058.379999999997</v>
      </c>
      <c r="N46" s="39">
        <f t="shared" si="12"/>
        <v>-20790.96</v>
      </c>
      <c r="O46" s="40"/>
    </row>
    <row r="47" spans="1:15" ht="15.75" hidden="1" thickBot="1" x14ac:dyDescent="0.3">
      <c r="A47" s="41" t="s">
        <v>39</v>
      </c>
      <c r="B47" s="42"/>
      <c r="C47" s="43" t="e">
        <f>C43/(C44+C32)</f>
        <v>#DIV/0!</v>
      </c>
      <c r="D47" s="43" t="e">
        <f t="shared" ref="D47:N47" si="13">D43/(D44+D32)</f>
        <v>#DIV/0!</v>
      </c>
      <c r="E47" s="43" t="e">
        <f t="shared" si="13"/>
        <v>#DIV/0!</v>
      </c>
      <c r="F47" s="43" t="e">
        <f t="shared" si="13"/>
        <v>#DIV/0!</v>
      </c>
      <c r="G47" s="43" t="e">
        <f t="shared" si="13"/>
        <v>#DIV/0!</v>
      </c>
      <c r="H47" s="43" t="e">
        <f t="shared" si="13"/>
        <v>#DIV/0!</v>
      </c>
      <c r="I47" s="43" t="e">
        <f t="shared" si="13"/>
        <v>#DIV/0!</v>
      </c>
      <c r="J47" s="43" t="e">
        <f t="shared" si="13"/>
        <v>#DIV/0!</v>
      </c>
      <c r="K47" s="43" t="e">
        <f t="shared" si="13"/>
        <v>#DIV/0!</v>
      </c>
      <c r="L47" s="43" t="e">
        <f t="shared" si="13"/>
        <v>#DIV/0!</v>
      </c>
      <c r="M47" s="43" t="e">
        <f t="shared" si="13"/>
        <v>#DIV/0!</v>
      </c>
      <c r="N47" s="43" t="e">
        <f t="shared" si="13"/>
        <v>#DIV/0!</v>
      </c>
      <c r="O47" s="44" t="e">
        <f>O43/(O44+O32)</f>
        <v>#DIV/0!</v>
      </c>
    </row>
    <row r="48" spans="1:15" x14ac:dyDescent="0.25">
      <c r="H48" s="102" t="s">
        <v>0</v>
      </c>
      <c r="O48" s="121"/>
    </row>
    <row r="52" spans="1:15" hidden="1" x14ac:dyDescent="0.25">
      <c r="A52" s="102" t="s">
        <v>40</v>
      </c>
      <c r="C52" s="122">
        <f>IF(C38&gt;0,0,C38)</f>
        <v>-1732.58</v>
      </c>
      <c r="D52" s="122">
        <f>IF((C52+D38)&lt;0,C52+D38,0)</f>
        <v>-3465.16</v>
      </c>
      <c r="E52" s="122">
        <f t="shared" ref="E52:N52" si="14">IF((D52+E38)&lt;0,D52+E38,0)</f>
        <v>-5197.74</v>
      </c>
      <c r="F52" s="122">
        <f t="shared" si="14"/>
        <v>-6930.32</v>
      </c>
      <c r="G52" s="122">
        <f t="shared" si="14"/>
        <v>-8662.9</v>
      </c>
      <c r="H52" s="122">
        <f t="shared" si="14"/>
        <v>-10395.48</v>
      </c>
      <c r="I52" s="122">
        <f t="shared" si="14"/>
        <v>-12128.06</v>
      </c>
      <c r="J52" s="122">
        <f t="shared" si="14"/>
        <v>-13860.64</v>
      </c>
      <c r="K52" s="122">
        <f t="shared" si="14"/>
        <v>-15593.22</v>
      </c>
      <c r="L52" s="122">
        <f t="shared" si="14"/>
        <v>-17325.8</v>
      </c>
      <c r="M52" s="122">
        <f t="shared" si="14"/>
        <v>-19058.379999999997</v>
      </c>
      <c r="N52" s="122">
        <f t="shared" si="14"/>
        <v>-20790.96</v>
      </c>
    </row>
    <row r="54" spans="1:15" s="110" customFormat="1" ht="66.7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1:15" x14ac:dyDescent="0.25">
      <c r="A55" s="137" t="s">
        <v>65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8" spans="1:15" x14ac:dyDescent="0.25">
      <c r="A58" s="139" t="s">
        <v>48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</row>
    <row r="60" spans="1:15" x14ac:dyDescent="0.25">
      <c r="A60" s="154" t="s">
        <v>53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</row>
    <row r="62" spans="1:15" x14ac:dyDescent="0.25">
      <c r="A62" s="139" t="s">
        <v>43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4" spans="1:15" x14ac:dyDescent="0.25">
      <c r="A64" s="139" t="s">
        <v>54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</row>
  </sheetData>
  <sheetProtection algorithmName="SHA-512" hashValue="2UBgOCVYj+Hp3k445+0HNVqMIUys+xNyvspBMFj1KLHh3/nnrLUnQfE0KU0fnUCwxk7mQh+B6zLbWKzKpbPjCg==" saltValue="1tnpZDLUeKdjvpoAriAbgg==" spinCount="100000" sheet="1" objects="1" scenarios="1"/>
  <mergeCells count="33">
    <mergeCell ref="A11:B11"/>
    <mergeCell ref="A58:O58"/>
    <mergeCell ref="A62:O62"/>
    <mergeCell ref="A64:O64"/>
    <mergeCell ref="A1:O1"/>
    <mergeCell ref="A5:O5"/>
    <mergeCell ref="A6:B6"/>
    <mergeCell ref="A8:B8"/>
    <mergeCell ref="A10:B10"/>
    <mergeCell ref="A26:B26"/>
    <mergeCell ref="A12:B12"/>
    <mergeCell ref="A13:B13"/>
    <mergeCell ref="A15:B15"/>
    <mergeCell ref="A18:B18"/>
    <mergeCell ref="A19:B19"/>
    <mergeCell ref="A20:B20"/>
    <mergeCell ref="A21:B21"/>
    <mergeCell ref="A22:B22"/>
    <mergeCell ref="A23:B23"/>
    <mergeCell ref="A24:B24"/>
    <mergeCell ref="A25:B25"/>
    <mergeCell ref="A60:O60"/>
    <mergeCell ref="A27:B27"/>
    <mergeCell ref="A28:B28"/>
    <mergeCell ref="A29:B29"/>
    <mergeCell ref="A30:B30"/>
    <mergeCell ref="A31:B31"/>
    <mergeCell ref="A34:B34"/>
    <mergeCell ref="A54:O54"/>
    <mergeCell ref="A55:O55"/>
    <mergeCell ref="A35:B35"/>
    <mergeCell ref="A36:B36"/>
    <mergeCell ref="A43:B43"/>
  </mergeCells>
  <pageMargins left="0.7" right="0.7" top="0.75" bottom="0.75" header="0.3" footer="0.3"/>
  <pageSetup paperSize="9" scale="5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4"/>
  <sheetViews>
    <sheetView zoomScale="115" zoomScaleNormal="115" workbookViewId="0">
      <selection activeCell="S6" sqref="S6"/>
    </sheetView>
  </sheetViews>
  <sheetFormatPr defaultRowHeight="15" x14ac:dyDescent="0.25"/>
  <cols>
    <col min="1" max="1" width="10.42578125" style="102" customWidth="1"/>
    <col min="2" max="2" width="25.85546875" style="102" customWidth="1"/>
    <col min="3" max="14" width="9.140625" style="102"/>
    <col min="15" max="15" width="11.28515625" style="102" customWidth="1"/>
    <col min="16" max="254" width="9.140625" style="102"/>
    <col min="255" max="255" width="10.42578125" style="102" customWidth="1"/>
    <col min="256" max="256" width="25.85546875" style="102" customWidth="1"/>
    <col min="257" max="268" width="9.140625" style="102"/>
    <col min="269" max="269" width="11.28515625" style="102" customWidth="1"/>
    <col min="270" max="270" width="15.85546875" style="102" customWidth="1"/>
    <col min="271" max="271" width="48.7109375" style="102" customWidth="1"/>
    <col min="272" max="510" width="9.140625" style="102"/>
    <col min="511" max="511" width="10.42578125" style="102" customWidth="1"/>
    <col min="512" max="512" width="25.85546875" style="102" customWidth="1"/>
    <col min="513" max="524" width="9.140625" style="102"/>
    <col min="525" max="525" width="11.28515625" style="102" customWidth="1"/>
    <col min="526" max="526" width="15.85546875" style="102" customWidth="1"/>
    <col min="527" max="527" width="48.7109375" style="102" customWidth="1"/>
    <col min="528" max="766" width="9.140625" style="102"/>
    <col min="767" max="767" width="10.42578125" style="102" customWidth="1"/>
    <col min="768" max="768" width="25.85546875" style="102" customWidth="1"/>
    <col min="769" max="780" width="9.140625" style="102"/>
    <col min="781" max="781" width="11.28515625" style="102" customWidth="1"/>
    <col min="782" max="782" width="15.85546875" style="102" customWidth="1"/>
    <col min="783" max="783" width="48.7109375" style="102" customWidth="1"/>
    <col min="784" max="1022" width="9.140625" style="102"/>
    <col min="1023" max="1023" width="10.42578125" style="102" customWidth="1"/>
    <col min="1024" max="1024" width="25.85546875" style="102" customWidth="1"/>
    <col min="1025" max="1036" width="9.140625" style="102"/>
    <col min="1037" max="1037" width="11.28515625" style="102" customWidth="1"/>
    <col min="1038" max="1038" width="15.85546875" style="102" customWidth="1"/>
    <col min="1039" max="1039" width="48.7109375" style="102" customWidth="1"/>
    <col min="1040" max="1278" width="9.140625" style="102"/>
    <col min="1279" max="1279" width="10.42578125" style="102" customWidth="1"/>
    <col min="1280" max="1280" width="25.85546875" style="102" customWidth="1"/>
    <col min="1281" max="1292" width="9.140625" style="102"/>
    <col min="1293" max="1293" width="11.28515625" style="102" customWidth="1"/>
    <col min="1294" max="1294" width="15.85546875" style="102" customWidth="1"/>
    <col min="1295" max="1295" width="48.7109375" style="102" customWidth="1"/>
    <col min="1296" max="1534" width="9.140625" style="102"/>
    <col min="1535" max="1535" width="10.42578125" style="102" customWidth="1"/>
    <col min="1536" max="1536" width="25.85546875" style="102" customWidth="1"/>
    <col min="1537" max="1548" width="9.140625" style="102"/>
    <col min="1549" max="1549" width="11.28515625" style="102" customWidth="1"/>
    <col min="1550" max="1550" width="15.85546875" style="102" customWidth="1"/>
    <col min="1551" max="1551" width="48.7109375" style="102" customWidth="1"/>
    <col min="1552" max="1790" width="9.140625" style="102"/>
    <col min="1791" max="1791" width="10.42578125" style="102" customWidth="1"/>
    <col min="1792" max="1792" width="25.85546875" style="102" customWidth="1"/>
    <col min="1793" max="1804" width="9.140625" style="102"/>
    <col min="1805" max="1805" width="11.28515625" style="102" customWidth="1"/>
    <col min="1806" max="1806" width="15.85546875" style="102" customWidth="1"/>
    <col min="1807" max="1807" width="48.7109375" style="102" customWidth="1"/>
    <col min="1808" max="2046" width="9.140625" style="102"/>
    <col min="2047" max="2047" width="10.42578125" style="102" customWidth="1"/>
    <col min="2048" max="2048" width="25.85546875" style="102" customWidth="1"/>
    <col min="2049" max="2060" width="9.140625" style="102"/>
    <col min="2061" max="2061" width="11.28515625" style="102" customWidth="1"/>
    <col min="2062" max="2062" width="15.85546875" style="102" customWidth="1"/>
    <col min="2063" max="2063" width="48.7109375" style="102" customWidth="1"/>
    <col min="2064" max="2302" width="9.140625" style="102"/>
    <col min="2303" max="2303" width="10.42578125" style="102" customWidth="1"/>
    <col min="2304" max="2304" width="25.85546875" style="102" customWidth="1"/>
    <col min="2305" max="2316" width="9.140625" style="102"/>
    <col min="2317" max="2317" width="11.28515625" style="102" customWidth="1"/>
    <col min="2318" max="2318" width="15.85546875" style="102" customWidth="1"/>
    <col min="2319" max="2319" width="48.7109375" style="102" customWidth="1"/>
    <col min="2320" max="2558" width="9.140625" style="102"/>
    <col min="2559" max="2559" width="10.42578125" style="102" customWidth="1"/>
    <col min="2560" max="2560" width="25.85546875" style="102" customWidth="1"/>
    <col min="2561" max="2572" width="9.140625" style="102"/>
    <col min="2573" max="2573" width="11.28515625" style="102" customWidth="1"/>
    <col min="2574" max="2574" width="15.85546875" style="102" customWidth="1"/>
    <col min="2575" max="2575" width="48.7109375" style="102" customWidth="1"/>
    <col min="2576" max="2814" width="9.140625" style="102"/>
    <col min="2815" max="2815" width="10.42578125" style="102" customWidth="1"/>
    <col min="2816" max="2816" width="25.85546875" style="102" customWidth="1"/>
    <col min="2817" max="2828" width="9.140625" style="102"/>
    <col min="2829" max="2829" width="11.28515625" style="102" customWidth="1"/>
    <col min="2830" max="2830" width="15.85546875" style="102" customWidth="1"/>
    <col min="2831" max="2831" width="48.7109375" style="102" customWidth="1"/>
    <col min="2832" max="3070" width="9.140625" style="102"/>
    <col min="3071" max="3071" width="10.42578125" style="102" customWidth="1"/>
    <col min="3072" max="3072" width="25.85546875" style="102" customWidth="1"/>
    <col min="3073" max="3084" width="9.140625" style="102"/>
    <col min="3085" max="3085" width="11.28515625" style="102" customWidth="1"/>
    <col min="3086" max="3086" width="15.85546875" style="102" customWidth="1"/>
    <col min="3087" max="3087" width="48.7109375" style="102" customWidth="1"/>
    <col min="3088" max="3326" width="9.140625" style="102"/>
    <col min="3327" max="3327" width="10.42578125" style="102" customWidth="1"/>
    <col min="3328" max="3328" width="25.85546875" style="102" customWidth="1"/>
    <col min="3329" max="3340" width="9.140625" style="102"/>
    <col min="3341" max="3341" width="11.28515625" style="102" customWidth="1"/>
    <col min="3342" max="3342" width="15.85546875" style="102" customWidth="1"/>
    <col min="3343" max="3343" width="48.7109375" style="102" customWidth="1"/>
    <col min="3344" max="3582" width="9.140625" style="102"/>
    <col min="3583" max="3583" width="10.42578125" style="102" customWidth="1"/>
    <col min="3584" max="3584" width="25.85546875" style="102" customWidth="1"/>
    <col min="3585" max="3596" width="9.140625" style="102"/>
    <col min="3597" max="3597" width="11.28515625" style="102" customWidth="1"/>
    <col min="3598" max="3598" width="15.85546875" style="102" customWidth="1"/>
    <col min="3599" max="3599" width="48.7109375" style="102" customWidth="1"/>
    <col min="3600" max="3838" width="9.140625" style="102"/>
    <col min="3839" max="3839" width="10.42578125" style="102" customWidth="1"/>
    <col min="3840" max="3840" width="25.85546875" style="102" customWidth="1"/>
    <col min="3841" max="3852" width="9.140625" style="102"/>
    <col min="3853" max="3853" width="11.28515625" style="102" customWidth="1"/>
    <col min="3854" max="3854" width="15.85546875" style="102" customWidth="1"/>
    <col min="3855" max="3855" width="48.7109375" style="102" customWidth="1"/>
    <col min="3856" max="4094" width="9.140625" style="102"/>
    <col min="4095" max="4095" width="10.42578125" style="102" customWidth="1"/>
    <col min="4096" max="4096" width="25.85546875" style="102" customWidth="1"/>
    <col min="4097" max="4108" width="9.140625" style="102"/>
    <col min="4109" max="4109" width="11.28515625" style="102" customWidth="1"/>
    <col min="4110" max="4110" width="15.85546875" style="102" customWidth="1"/>
    <col min="4111" max="4111" width="48.7109375" style="102" customWidth="1"/>
    <col min="4112" max="4350" width="9.140625" style="102"/>
    <col min="4351" max="4351" width="10.42578125" style="102" customWidth="1"/>
    <col min="4352" max="4352" width="25.85546875" style="102" customWidth="1"/>
    <col min="4353" max="4364" width="9.140625" style="102"/>
    <col min="4365" max="4365" width="11.28515625" style="102" customWidth="1"/>
    <col min="4366" max="4366" width="15.85546875" style="102" customWidth="1"/>
    <col min="4367" max="4367" width="48.7109375" style="102" customWidth="1"/>
    <col min="4368" max="4606" width="9.140625" style="102"/>
    <col min="4607" max="4607" width="10.42578125" style="102" customWidth="1"/>
    <col min="4608" max="4608" width="25.85546875" style="102" customWidth="1"/>
    <col min="4609" max="4620" width="9.140625" style="102"/>
    <col min="4621" max="4621" width="11.28515625" style="102" customWidth="1"/>
    <col min="4622" max="4622" width="15.85546875" style="102" customWidth="1"/>
    <col min="4623" max="4623" width="48.7109375" style="102" customWidth="1"/>
    <col min="4624" max="4862" width="9.140625" style="102"/>
    <col min="4863" max="4863" width="10.42578125" style="102" customWidth="1"/>
    <col min="4864" max="4864" width="25.85546875" style="102" customWidth="1"/>
    <col min="4865" max="4876" width="9.140625" style="102"/>
    <col min="4877" max="4877" width="11.28515625" style="102" customWidth="1"/>
    <col min="4878" max="4878" width="15.85546875" style="102" customWidth="1"/>
    <col min="4879" max="4879" width="48.7109375" style="102" customWidth="1"/>
    <col min="4880" max="5118" width="9.140625" style="102"/>
    <col min="5119" max="5119" width="10.42578125" style="102" customWidth="1"/>
    <col min="5120" max="5120" width="25.85546875" style="102" customWidth="1"/>
    <col min="5121" max="5132" width="9.140625" style="102"/>
    <col min="5133" max="5133" width="11.28515625" style="102" customWidth="1"/>
    <col min="5134" max="5134" width="15.85546875" style="102" customWidth="1"/>
    <col min="5135" max="5135" width="48.7109375" style="102" customWidth="1"/>
    <col min="5136" max="5374" width="9.140625" style="102"/>
    <col min="5375" max="5375" width="10.42578125" style="102" customWidth="1"/>
    <col min="5376" max="5376" width="25.85546875" style="102" customWidth="1"/>
    <col min="5377" max="5388" width="9.140625" style="102"/>
    <col min="5389" max="5389" width="11.28515625" style="102" customWidth="1"/>
    <col min="5390" max="5390" width="15.85546875" style="102" customWidth="1"/>
    <col min="5391" max="5391" width="48.7109375" style="102" customWidth="1"/>
    <col min="5392" max="5630" width="9.140625" style="102"/>
    <col min="5631" max="5631" width="10.42578125" style="102" customWidth="1"/>
    <col min="5632" max="5632" width="25.85546875" style="102" customWidth="1"/>
    <col min="5633" max="5644" width="9.140625" style="102"/>
    <col min="5645" max="5645" width="11.28515625" style="102" customWidth="1"/>
    <col min="5646" max="5646" width="15.85546875" style="102" customWidth="1"/>
    <col min="5647" max="5647" width="48.7109375" style="102" customWidth="1"/>
    <col min="5648" max="5886" width="9.140625" style="102"/>
    <col min="5887" max="5887" width="10.42578125" style="102" customWidth="1"/>
    <col min="5888" max="5888" width="25.85546875" style="102" customWidth="1"/>
    <col min="5889" max="5900" width="9.140625" style="102"/>
    <col min="5901" max="5901" width="11.28515625" style="102" customWidth="1"/>
    <col min="5902" max="5902" width="15.85546875" style="102" customWidth="1"/>
    <col min="5903" max="5903" width="48.7109375" style="102" customWidth="1"/>
    <col min="5904" max="6142" width="9.140625" style="102"/>
    <col min="6143" max="6143" width="10.42578125" style="102" customWidth="1"/>
    <col min="6144" max="6144" width="25.85546875" style="102" customWidth="1"/>
    <col min="6145" max="6156" width="9.140625" style="102"/>
    <col min="6157" max="6157" width="11.28515625" style="102" customWidth="1"/>
    <col min="6158" max="6158" width="15.85546875" style="102" customWidth="1"/>
    <col min="6159" max="6159" width="48.7109375" style="102" customWidth="1"/>
    <col min="6160" max="6398" width="9.140625" style="102"/>
    <col min="6399" max="6399" width="10.42578125" style="102" customWidth="1"/>
    <col min="6400" max="6400" width="25.85546875" style="102" customWidth="1"/>
    <col min="6401" max="6412" width="9.140625" style="102"/>
    <col min="6413" max="6413" width="11.28515625" style="102" customWidth="1"/>
    <col min="6414" max="6414" width="15.85546875" style="102" customWidth="1"/>
    <col min="6415" max="6415" width="48.7109375" style="102" customWidth="1"/>
    <col min="6416" max="6654" width="9.140625" style="102"/>
    <col min="6655" max="6655" width="10.42578125" style="102" customWidth="1"/>
    <col min="6656" max="6656" width="25.85546875" style="102" customWidth="1"/>
    <col min="6657" max="6668" width="9.140625" style="102"/>
    <col min="6669" max="6669" width="11.28515625" style="102" customWidth="1"/>
    <col min="6670" max="6670" width="15.85546875" style="102" customWidth="1"/>
    <col min="6671" max="6671" width="48.7109375" style="102" customWidth="1"/>
    <col min="6672" max="6910" width="9.140625" style="102"/>
    <col min="6911" max="6911" width="10.42578125" style="102" customWidth="1"/>
    <col min="6912" max="6912" width="25.85546875" style="102" customWidth="1"/>
    <col min="6913" max="6924" width="9.140625" style="102"/>
    <col min="6925" max="6925" width="11.28515625" style="102" customWidth="1"/>
    <col min="6926" max="6926" width="15.85546875" style="102" customWidth="1"/>
    <col min="6927" max="6927" width="48.7109375" style="102" customWidth="1"/>
    <col min="6928" max="7166" width="9.140625" style="102"/>
    <col min="7167" max="7167" width="10.42578125" style="102" customWidth="1"/>
    <col min="7168" max="7168" width="25.85546875" style="102" customWidth="1"/>
    <col min="7169" max="7180" width="9.140625" style="102"/>
    <col min="7181" max="7181" width="11.28515625" style="102" customWidth="1"/>
    <col min="7182" max="7182" width="15.85546875" style="102" customWidth="1"/>
    <col min="7183" max="7183" width="48.7109375" style="102" customWidth="1"/>
    <col min="7184" max="7422" width="9.140625" style="102"/>
    <col min="7423" max="7423" width="10.42578125" style="102" customWidth="1"/>
    <col min="7424" max="7424" width="25.85546875" style="102" customWidth="1"/>
    <col min="7425" max="7436" width="9.140625" style="102"/>
    <col min="7437" max="7437" width="11.28515625" style="102" customWidth="1"/>
    <col min="7438" max="7438" width="15.85546875" style="102" customWidth="1"/>
    <col min="7439" max="7439" width="48.7109375" style="102" customWidth="1"/>
    <col min="7440" max="7678" width="9.140625" style="102"/>
    <col min="7679" max="7679" width="10.42578125" style="102" customWidth="1"/>
    <col min="7680" max="7680" width="25.85546875" style="102" customWidth="1"/>
    <col min="7681" max="7692" width="9.140625" style="102"/>
    <col min="7693" max="7693" width="11.28515625" style="102" customWidth="1"/>
    <col min="7694" max="7694" width="15.85546875" style="102" customWidth="1"/>
    <col min="7695" max="7695" width="48.7109375" style="102" customWidth="1"/>
    <col min="7696" max="7934" width="9.140625" style="102"/>
    <col min="7935" max="7935" width="10.42578125" style="102" customWidth="1"/>
    <col min="7936" max="7936" width="25.85546875" style="102" customWidth="1"/>
    <col min="7937" max="7948" width="9.140625" style="102"/>
    <col min="7949" max="7949" width="11.28515625" style="102" customWidth="1"/>
    <col min="7950" max="7950" width="15.85546875" style="102" customWidth="1"/>
    <col min="7951" max="7951" width="48.7109375" style="102" customWidth="1"/>
    <col min="7952" max="8190" width="9.140625" style="102"/>
    <col min="8191" max="8191" width="10.42578125" style="102" customWidth="1"/>
    <col min="8192" max="8192" width="25.85546875" style="102" customWidth="1"/>
    <col min="8193" max="8204" width="9.140625" style="102"/>
    <col min="8205" max="8205" width="11.28515625" style="102" customWidth="1"/>
    <col min="8206" max="8206" width="15.85546875" style="102" customWidth="1"/>
    <col min="8207" max="8207" width="48.7109375" style="102" customWidth="1"/>
    <col min="8208" max="8446" width="9.140625" style="102"/>
    <col min="8447" max="8447" width="10.42578125" style="102" customWidth="1"/>
    <col min="8448" max="8448" width="25.85546875" style="102" customWidth="1"/>
    <col min="8449" max="8460" width="9.140625" style="102"/>
    <col min="8461" max="8461" width="11.28515625" style="102" customWidth="1"/>
    <col min="8462" max="8462" width="15.85546875" style="102" customWidth="1"/>
    <col min="8463" max="8463" width="48.7109375" style="102" customWidth="1"/>
    <col min="8464" max="8702" width="9.140625" style="102"/>
    <col min="8703" max="8703" width="10.42578125" style="102" customWidth="1"/>
    <col min="8704" max="8704" width="25.85546875" style="102" customWidth="1"/>
    <col min="8705" max="8716" width="9.140625" style="102"/>
    <col min="8717" max="8717" width="11.28515625" style="102" customWidth="1"/>
    <col min="8718" max="8718" width="15.85546875" style="102" customWidth="1"/>
    <col min="8719" max="8719" width="48.7109375" style="102" customWidth="1"/>
    <col min="8720" max="8958" width="9.140625" style="102"/>
    <col min="8959" max="8959" width="10.42578125" style="102" customWidth="1"/>
    <col min="8960" max="8960" width="25.85546875" style="102" customWidth="1"/>
    <col min="8961" max="8972" width="9.140625" style="102"/>
    <col min="8973" max="8973" width="11.28515625" style="102" customWidth="1"/>
    <col min="8974" max="8974" width="15.85546875" style="102" customWidth="1"/>
    <col min="8975" max="8975" width="48.7109375" style="102" customWidth="1"/>
    <col min="8976" max="9214" width="9.140625" style="102"/>
    <col min="9215" max="9215" width="10.42578125" style="102" customWidth="1"/>
    <col min="9216" max="9216" width="25.85546875" style="102" customWidth="1"/>
    <col min="9217" max="9228" width="9.140625" style="102"/>
    <col min="9229" max="9229" width="11.28515625" style="102" customWidth="1"/>
    <col min="9230" max="9230" width="15.85546875" style="102" customWidth="1"/>
    <col min="9231" max="9231" width="48.7109375" style="102" customWidth="1"/>
    <col min="9232" max="9470" width="9.140625" style="102"/>
    <col min="9471" max="9471" width="10.42578125" style="102" customWidth="1"/>
    <col min="9472" max="9472" width="25.85546875" style="102" customWidth="1"/>
    <col min="9473" max="9484" width="9.140625" style="102"/>
    <col min="9485" max="9485" width="11.28515625" style="102" customWidth="1"/>
    <col min="9486" max="9486" width="15.85546875" style="102" customWidth="1"/>
    <col min="9487" max="9487" width="48.7109375" style="102" customWidth="1"/>
    <col min="9488" max="9726" width="9.140625" style="102"/>
    <col min="9727" max="9727" width="10.42578125" style="102" customWidth="1"/>
    <col min="9728" max="9728" width="25.85546875" style="102" customWidth="1"/>
    <col min="9729" max="9740" width="9.140625" style="102"/>
    <col min="9741" max="9741" width="11.28515625" style="102" customWidth="1"/>
    <col min="9742" max="9742" width="15.85546875" style="102" customWidth="1"/>
    <col min="9743" max="9743" width="48.7109375" style="102" customWidth="1"/>
    <col min="9744" max="9982" width="9.140625" style="102"/>
    <col min="9983" max="9983" width="10.42578125" style="102" customWidth="1"/>
    <col min="9984" max="9984" width="25.85546875" style="102" customWidth="1"/>
    <col min="9985" max="9996" width="9.140625" style="102"/>
    <col min="9997" max="9997" width="11.28515625" style="102" customWidth="1"/>
    <col min="9998" max="9998" width="15.85546875" style="102" customWidth="1"/>
    <col min="9999" max="9999" width="48.7109375" style="102" customWidth="1"/>
    <col min="10000" max="10238" width="9.140625" style="102"/>
    <col min="10239" max="10239" width="10.42578125" style="102" customWidth="1"/>
    <col min="10240" max="10240" width="25.85546875" style="102" customWidth="1"/>
    <col min="10241" max="10252" width="9.140625" style="102"/>
    <col min="10253" max="10253" width="11.28515625" style="102" customWidth="1"/>
    <col min="10254" max="10254" width="15.85546875" style="102" customWidth="1"/>
    <col min="10255" max="10255" width="48.7109375" style="102" customWidth="1"/>
    <col min="10256" max="10494" width="9.140625" style="102"/>
    <col min="10495" max="10495" width="10.42578125" style="102" customWidth="1"/>
    <col min="10496" max="10496" width="25.85546875" style="102" customWidth="1"/>
    <col min="10497" max="10508" width="9.140625" style="102"/>
    <col min="10509" max="10509" width="11.28515625" style="102" customWidth="1"/>
    <col min="10510" max="10510" width="15.85546875" style="102" customWidth="1"/>
    <col min="10511" max="10511" width="48.7109375" style="102" customWidth="1"/>
    <col min="10512" max="10750" width="9.140625" style="102"/>
    <col min="10751" max="10751" width="10.42578125" style="102" customWidth="1"/>
    <col min="10752" max="10752" width="25.85546875" style="102" customWidth="1"/>
    <col min="10753" max="10764" width="9.140625" style="102"/>
    <col min="10765" max="10765" width="11.28515625" style="102" customWidth="1"/>
    <col min="10766" max="10766" width="15.85546875" style="102" customWidth="1"/>
    <col min="10767" max="10767" width="48.7109375" style="102" customWidth="1"/>
    <col min="10768" max="11006" width="9.140625" style="102"/>
    <col min="11007" max="11007" width="10.42578125" style="102" customWidth="1"/>
    <col min="11008" max="11008" width="25.85546875" style="102" customWidth="1"/>
    <col min="11009" max="11020" width="9.140625" style="102"/>
    <col min="11021" max="11021" width="11.28515625" style="102" customWidth="1"/>
    <col min="11022" max="11022" width="15.85546875" style="102" customWidth="1"/>
    <col min="11023" max="11023" width="48.7109375" style="102" customWidth="1"/>
    <col min="11024" max="11262" width="9.140625" style="102"/>
    <col min="11263" max="11263" width="10.42578125" style="102" customWidth="1"/>
    <col min="11264" max="11264" width="25.85546875" style="102" customWidth="1"/>
    <col min="11265" max="11276" width="9.140625" style="102"/>
    <col min="11277" max="11277" width="11.28515625" style="102" customWidth="1"/>
    <col min="11278" max="11278" width="15.85546875" style="102" customWidth="1"/>
    <col min="11279" max="11279" width="48.7109375" style="102" customWidth="1"/>
    <col min="11280" max="11518" width="9.140625" style="102"/>
    <col min="11519" max="11519" width="10.42578125" style="102" customWidth="1"/>
    <col min="11520" max="11520" width="25.85546875" style="102" customWidth="1"/>
    <col min="11521" max="11532" width="9.140625" style="102"/>
    <col min="11533" max="11533" width="11.28515625" style="102" customWidth="1"/>
    <col min="11534" max="11534" width="15.85546875" style="102" customWidth="1"/>
    <col min="11535" max="11535" width="48.7109375" style="102" customWidth="1"/>
    <col min="11536" max="11774" width="9.140625" style="102"/>
    <col min="11775" max="11775" width="10.42578125" style="102" customWidth="1"/>
    <col min="11776" max="11776" width="25.85546875" style="102" customWidth="1"/>
    <col min="11777" max="11788" width="9.140625" style="102"/>
    <col min="11789" max="11789" width="11.28515625" style="102" customWidth="1"/>
    <col min="11790" max="11790" width="15.85546875" style="102" customWidth="1"/>
    <col min="11791" max="11791" width="48.7109375" style="102" customWidth="1"/>
    <col min="11792" max="12030" width="9.140625" style="102"/>
    <col min="12031" max="12031" width="10.42578125" style="102" customWidth="1"/>
    <col min="12032" max="12032" width="25.85546875" style="102" customWidth="1"/>
    <col min="12033" max="12044" width="9.140625" style="102"/>
    <col min="12045" max="12045" width="11.28515625" style="102" customWidth="1"/>
    <col min="12046" max="12046" width="15.85546875" style="102" customWidth="1"/>
    <col min="12047" max="12047" width="48.7109375" style="102" customWidth="1"/>
    <col min="12048" max="12286" width="9.140625" style="102"/>
    <col min="12287" max="12287" width="10.42578125" style="102" customWidth="1"/>
    <col min="12288" max="12288" width="25.85546875" style="102" customWidth="1"/>
    <col min="12289" max="12300" width="9.140625" style="102"/>
    <col min="12301" max="12301" width="11.28515625" style="102" customWidth="1"/>
    <col min="12302" max="12302" width="15.85546875" style="102" customWidth="1"/>
    <col min="12303" max="12303" width="48.7109375" style="102" customWidth="1"/>
    <col min="12304" max="12542" width="9.140625" style="102"/>
    <col min="12543" max="12543" width="10.42578125" style="102" customWidth="1"/>
    <col min="12544" max="12544" width="25.85546875" style="102" customWidth="1"/>
    <col min="12545" max="12556" width="9.140625" style="102"/>
    <col min="12557" max="12557" width="11.28515625" style="102" customWidth="1"/>
    <col min="12558" max="12558" width="15.85546875" style="102" customWidth="1"/>
    <col min="12559" max="12559" width="48.7109375" style="102" customWidth="1"/>
    <col min="12560" max="12798" width="9.140625" style="102"/>
    <col min="12799" max="12799" width="10.42578125" style="102" customWidth="1"/>
    <col min="12800" max="12800" width="25.85546875" style="102" customWidth="1"/>
    <col min="12801" max="12812" width="9.140625" style="102"/>
    <col min="12813" max="12813" width="11.28515625" style="102" customWidth="1"/>
    <col min="12814" max="12814" width="15.85546875" style="102" customWidth="1"/>
    <col min="12815" max="12815" width="48.7109375" style="102" customWidth="1"/>
    <col min="12816" max="13054" width="9.140625" style="102"/>
    <col min="13055" max="13055" width="10.42578125" style="102" customWidth="1"/>
    <col min="13056" max="13056" width="25.85546875" style="102" customWidth="1"/>
    <col min="13057" max="13068" width="9.140625" style="102"/>
    <col min="13069" max="13069" width="11.28515625" style="102" customWidth="1"/>
    <col min="13070" max="13070" width="15.85546875" style="102" customWidth="1"/>
    <col min="13071" max="13071" width="48.7109375" style="102" customWidth="1"/>
    <col min="13072" max="13310" width="9.140625" style="102"/>
    <col min="13311" max="13311" width="10.42578125" style="102" customWidth="1"/>
    <col min="13312" max="13312" width="25.85546875" style="102" customWidth="1"/>
    <col min="13313" max="13324" width="9.140625" style="102"/>
    <col min="13325" max="13325" width="11.28515625" style="102" customWidth="1"/>
    <col min="13326" max="13326" width="15.85546875" style="102" customWidth="1"/>
    <col min="13327" max="13327" width="48.7109375" style="102" customWidth="1"/>
    <col min="13328" max="13566" width="9.140625" style="102"/>
    <col min="13567" max="13567" width="10.42578125" style="102" customWidth="1"/>
    <col min="13568" max="13568" width="25.85546875" style="102" customWidth="1"/>
    <col min="13569" max="13580" width="9.140625" style="102"/>
    <col min="13581" max="13581" width="11.28515625" style="102" customWidth="1"/>
    <col min="13582" max="13582" width="15.85546875" style="102" customWidth="1"/>
    <col min="13583" max="13583" width="48.7109375" style="102" customWidth="1"/>
    <col min="13584" max="13822" width="9.140625" style="102"/>
    <col min="13823" max="13823" width="10.42578125" style="102" customWidth="1"/>
    <col min="13824" max="13824" width="25.85546875" style="102" customWidth="1"/>
    <col min="13825" max="13836" width="9.140625" style="102"/>
    <col min="13837" max="13837" width="11.28515625" style="102" customWidth="1"/>
    <col min="13838" max="13838" width="15.85546875" style="102" customWidth="1"/>
    <col min="13839" max="13839" width="48.7109375" style="102" customWidth="1"/>
    <col min="13840" max="14078" width="9.140625" style="102"/>
    <col min="14079" max="14079" width="10.42578125" style="102" customWidth="1"/>
    <col min="14080" max="14080" width="25.85546875" style="102" customWidth="1"/>
    <col min="14081" max="14092" width="9.140625" style="102"/>
    <col min="14093" max="14093" width="11.28515625" style="102" customWidth="1"/>
    <col min="14094" max="14094" width="15.85546875" style="102" customWidth="1"/>
    <col min="14095" max="14095" width="48.7109375" style="102" customWidth="1"/>
    <col min="14096" max="14334" width="9.140625" style="102"/>
    <col min="14335" max="14335" width="10.42578125" style="102" customWidth="1"/>
    <col min="14336" max="14336" width="25.85546875" style="102" customWidth="1"/>
    <col min="14337" max="14348" width="9.140625" style="102"/>
    <col min="14349" max="14349" width="11.28515625" style="102" customWidth="1"/>
    <col min="14350" max="14350" width="15.85546875" style="102" customWidth="1"/>
    <col min="14351" max="14351" width="48.7109375" style="102" customWidth="1"/>
    <col min="14352" max="14590" width="9.140625" style="102"/>
    <col min="14591" max="14591" width="10.42578125" style="102" customWidth="1"/>
    <col min="14592" max="14592" width="25.85546875" style="102" customWidth="1"/>
    <col min="14593" max="14604" width="9.140625" style="102"/>
    <col min="14605" max="14605" width="11.28515625" style="102" customWidth="1"/>
    <col min="14606" max="14606" width="15.85546875" style="102" customWidth="1"/>
    <col min="14607" max="14607" width="48.7109375" style="102" customWidth="1"/>
    <col min="14608" max="14846" width="9.140625" style="102"/>
    <col min="14847" max="14847" width="10.42578125" style="102" customWidth="1"/>
    <col min="14848" max="14848" width="25.85546875" style="102" customWidth="1"/>
    <col min="14849" max="14860" width="9.140625" style="102"/>
    <col min="14861" max="14861" width="11.28515625" style="102" customWidth="1"/>
    <col min="14862" max="14862" width="15.85546875" style="102" customWidth="1"/>
    <col min="14863" max="14863" width="48.7109375" style="102" customWidth="1"/>
    <col min="14864" max="15102" width="9.140625" style="102"/>
    <col min="15103" max="15103" width="10.42578125" style="102" customWidth="1"/>
    <col min="15104" max="15104" width="25.85546875" style="102" customWidth="1"/>
    <col min="15105" max="15116" width="9.140625" style="102"/>
    <col min="15117" max="15117" width="11.28515625" style="102" customWidth="1"/>
    <col min="15118" max="15118" width="15.85546875" style="102" customWidth="1"/>
    <col min="15119" max="15119" width="48.7109375" style="102" customWidth="1"/>
    <col min="15120" max="15358" width="9.140625" style="102"/>
    <col min="15359" max="15359" width="10.42578125" style="102" customWidth="1"/>
    <col min="15360" max="15360" width="25.85546875" style="102" customWidth="1"/>
    <col min="15361" max="15372" width="9.140625" style="102"/>
    <col min="15373" max="15373" width="11.28515625" style="102" customWidth="1"/>
    <col min="15374" max="15374" width="15.85546875" style="102" customWidth="1"/>
    <col min="15375" max="15375" width="48.7109375" style="102" customWidth="1"/>
    <col min="15376" max="15614" width="9.140625" style="102"/>
    <col min="15615" max="15615" width="10.42578125" style="102" customWidth="1"/>
    <col min="15616" max="15616" width="25.85546875" style="102" customWidth="1"/>
    <col min="15617" max="15628" width="9.140625" style="102"/>
    <col min="15629" max="15629" width="11.28515625" style="102" customWidth="1"/>
    <col min="15630" max="15630" width="15.85546875" style="102" customWidth="1"/>
    <col min="15631" max="15631" width="48.7109375" style="102" customWidth="1"/>
    <col min="15632" max="15870" width="9.140625" style="102"/>
    <col min="15871" max="15871" width="10.42578125" style="102" customWidth="1"/>
    <col min="15872" max="15872" width="25.85546875" style="102" customWidth="1"/>
    <col min="15873" max="15884" width="9.140625" style="102"/>
    <col min="15885" max="15885" width="11.28515625" style="102" customWidth="1"/>
    <col min="15886" max="15886" width="15.85546875" style="102" customWidth="1"/>
    <col min="15887" max="15887" width="48.7109375" style="102" customWidth="1"/>
    <col min="15888" max="16126" width="9.140625" style="102"/>
    <col min="16127" max="16127" width="10.42578125" style="102" customWidth="1"/>
    <col min="16128" max="16128" width="25.85546875" style="102" customWidth="1"/>
    <col min="16129" max="16140" width="9.140625" style="102"/>
    <col min="16141" max="16141" width="11.28515625" style="102" customWidth="1"/>
    <col min="16142" max="16142" width="15.85546875" style="102" customWidth="1"/>
    <col min="16143" max="16143" width="48.7109375" style="102" customWidth="1"/>
    <col min="16144" max="16384" width="9.140625" style="102"/>
  </cols>
  <sheetData>
    <row r="1" spans="1:19" ht="58.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9" x14ac:dyDescent="0.25">
      <c r="A2" s="115" t="s">
        <v>64</v>
      </c>
      <c r="B2" s="1"/>
      <c r="C2" s="1"/>
      <c r="D2" s="1"/>
      <c r="E2" s="1"/>
      <c r="F2" s="2"/>
    </row>
    <row r="3" spans="1:19" x14ac:dyDescent="0.25">
      <c r="A3" s="3"/>
      <c r="B3" s="1"/>
      <c r="C3" s="1"/>
      <c r="D3" s="1"/>
      <c r="E3" s="1"/>
      <c r="F3" s="1"/>
      <c r="S3" s="102" t="s">
        <v>0</v>
      </c>
    </row>
    <row r="4" spans="1:19" ht="15.75" thickBot="1" x14ac:dyDescent="0.3"/>
    <row r="5" spans="1:19" x14ac:dyDescent="0.25">
      <c r="A5" s="141" t="s">
        <v>57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</row>
    <row r="6" spans="1:19" ht="15.75" thickBot="1" x14ac:dyDescent="0.3">
      <c r="A6" s="144" t="s">
        <v>2</v>
      </c>
      <c r="B6" s="145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5" t="s">
        <v>3</v>
      </c>
    </row>
    <row r="7" spans="1:19" ht="15.75" thickBot="1" x14ac:dyDescent="0.3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6"/>
    </row>
    <row r="8" spans="1:19" x14ac:dyDescent="0.25">
      <c r="A8" s="146" t="s">
        <v>4</v>
      </c>
      <c r="B8" s="14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61">
        <f t="shared" ref="O8:O10" si="0">SUM(C8:N8)</f>
        <v>0</v>
      </c>
    </row>
    <row r="9" spans="1:19" ht="12.75" customHeight="1" x14ac:dyDescent="0.25">
      <c r="A9" s="10" t="s">
        <v>5</v>
      </c>
      <c r="B9" s="1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57">
        <f t="shared" si="0"/>
        <v>0</v>
      </c>
    </row>
    <row r="10" spans="1:19" x14ac:dyDescent="0.25">
      <c r="A10" s="129" t="s">
        <v>6</v>
      </c>
      <c r="B10" s="13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7">
        <f t="shared" si="0"/>
        <v>0</v>
      </c>
    </row>
    <row r="11" spans="1:19" x14ac:dyDescent="0.25">
      <c r="A11" s="148" t="s">
        <v>7</v>
      </c>
      <c r="B11" s="149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7">
        <f>SUM(C11:N11)</f>
        <v>0</v>
      </c>
    </row>
    <row r="12" spans="1:19" x14ac:dyDescent="0.25">
      <c r="A12" s="129" t="s">
        <v>8</v>
      </c>
      <c r="B12" s="130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57">
        <f>SUM(C12:N12)</f>
        <v>0</v>
      </c>
    </row>
    <row r="13" spans="1:19" ht="15.75" thickBot="1" x14ac:dyDescent="0.3">
      <c r="A13" s="150" t="s">
        <v>41</v>
      </c>
      <c r="B13" s="15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57">
        <f>SUM(C13:N13)</f>
        <v>0</v>
      </c>
    </row>
    <row r="14" spans="1:19" ht="15.75" thickBot="1" x14ac:dyDescent="0.3">
      <c r="A14" s="16" t="s">
        <v>9</v>
      </c>
      <c r="B14" s="17"/>
      <c r="C14" s="18">
        <f t="shared" ref="C14:N14" si="1">SUM(C9:C13)</f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9">
        <f>SUM(O7:O13)</f>
        <v>0</v>
      </c>
    </row>
    <row r="15" spans="1:19" x14ac:dyDescent="0.25">
      <c r="A15" s="146" t="s">
        <v>10</v>
      </c>
      <c r="B15" s="14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62">
        <f t="shared" ref="O15:O36" si="2">SUM(C15:N15)</f>
        <v>0</v>
      </c>
    </row>
    <row r="16" spans="1:19" x14ac:dyDescent="0.25">
      <c r="A16" s="10" t="s">
        <v>11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7">
        <f>SUM(C16:N16)</f>
        <v>0</v>
      </c>
    </row>
    <row r="17" spans="1:21" x14ac:dyDescent="0.25">
      <c r="A17" s="10" t="s">
        <v>12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57">
        <f t="shared" si="2"/>
        <v>0</v>
      </c>
    </row>
    <row r="18" spans="1:21" ht="12.75" customHeight="1" x14ac:dyDescent="0.25">
      <c r="A18" s="129" t="s">
        <v>13</v>
      </c>
      <c r="B18" s="130"/>
      <c r="C18" s="12">
        <v>1418.48</v>
      </c>
      <c r="D18" s="12">
        <v>1418.48</v>
      </c>
      <c r="E18" s="12">
        <v>1418.48</v>
      </c>
      <c r="F18" s="12">
        <v>1418.48</v>
      </c>
      <c r="G18" s="12">
        <v>1418.48</v>
      </c>
      <c r="H18" s="12">
        <v>1418.48</v>
      </c>
      <c r="I18" s="12">
        <v>1418.48</v>
      </c>
      <c r="J18" s="12">
        <v>1418.48</v>
      </c>
      <c r="K18" s="12">
        <v>1418.48</v>
      </c>
      <c r="L18" s="12">
        <v>1418.48</v>
      </c>
      <c r="M18" s="12">
        <v>1418.48</v>
      </c>
      <c r="N18" s="12">
        <v>1418.48</v>
      </c>
      <c r="O18" s="57">
        <f>SUM(C18:N18)</f>
        <v>17021.759999999998</v>
      </c>
    </row>
    <row r="19" spans="1:21" ht="12.75" customHeight="1" x14ac:dyDescent="0.25">
      <c r="A19" s="152" t="s">
        <v>44</v>
      </c>
      <c r="B19" s="153"/>
      <c r="C19" s="56">
        <f>IF((SUM(C9:C10)-SUM(C16:C18)-SUM(C20:C31))&gt;6410.1,(SUM(C9:C10)-SUM(C16:C18)-SUM(C20:C31))*4.9%,314.1)</f>
        <v>314.10000000000002</v>
      </c>
      <c r="D19" s="56">
        <f t="shared" ref="D19:N19" si="3">IF((SUM(D9:D10)-SUM(D16:D18)-SUM(D20:D31))&gt;6410.1,(SUM(D9:D10)-SUM(D16:D18)-SUM(D20:D31))*4.9%,314.1)</f>
        <v>314.10000000000002</v>
      </c>
      <c r="E19" s="56">
        <f t="shared" si="3"/>
        <v>314.10000000000002</v>
      </c>
      <c r="F19" s="56">
        <f t="shared" si="3"/>
        <v>314.10000000000002</v>
      </c>
      <c r="G19" s="56">
        <f t="shared" si="3"/>
        <v>314.10000000000002</v>
      </c>
      <c r="H19" s="56">
        <f t="shared" si="3"/>
        <v>314.10000000000002</v>
      </c>
      <c r="I19" s="56">
        <f t="shared" si="3"/>
        <v>314.10000000000002</v>
      </c>
      <c r="J19" s="56">
        <f t="shared" si="3"/>
        <v>314.10000000000002</v>
      </c>
      <c r="K19" s="56">
        <f t="shared" si="3"/>
        <v>314.10000000000002</v>
      </c>
      <c r="L19" s="56">
        <f t="shared" si="3"/>
        <v>314.10000000000002</v>
      </c>
      <c r="M19" s="56">
        <f t="shared" si="3"/>
        <v>314.10000000000002</v>
      </c>
      <c r="N19" s="56">
        <f t="shared" si="3"/>
        <v>314.10000000000002</v>
      </c>
      <c r="O19" s="57">
        <f t="shared" ref="O19:O20" si="4">SUM(C19:N19)</f>
        <v>3769.1999999999994</v>
      </c>
    </row>
    <row r="20" spans="1:21" x14ac:dyDescent="0.25">
      <c r="A20" s="129" t="s">
        <v>14</v>
      </c>
      <c r="B20" s="13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7">
        <f t="shared" si="4"/>
        <v>0</v>
      </c>
    </row>
    <row r="21" spans="1:21" x14ac:dyDescent="0.25">
      <c r="A21" s="129" t="s">
        <v>15</v>
      </c>
      <c r="B21" s="13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7">
        <f t="shared" si="2"/>
        <v>0</v>
      </c>
    </row>
    <row r="22" spans="1:21" x14ac:dyDescent="0.25">
      <c r="A22" s="129" t="s">
        <v>16</v>
      </c>
      <c r="B22" s="13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7">
        <f t="shared" si="2"/>
        <v>0</v>
      </c>
    </row>
    <row r="23" spans="1:21" x14ac:dyDescent="0.25">
      <c r="A23" s="129" t="s">
        <v>17</v>
      </c>
      <c r="B23" s="13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7">
        <f>SUM(C23:N23)</f>
        <v>0</v>
      </c>
    </row>
    <row r="24" spans="1:21" x14ac:dyDescent="0.25">
      <c r="A24" s="129" t="s">
        <v>18</v>
      </c>
      <c r="B24" s="13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7">
        <f t="shared" si="2"/>
        <v>0</v>
      </c>
    </row>
    <row r="25" spans="1:21" x14ac:dyDescent="0.25">
      <c r="A25" s="129" t="s">
        <v>19</v>
      </c>
      <c r="B25" s="13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7">
        <f t="shared" si="2"/>
        <v>0</v>
      </c>
    </row>
    <row r="26" spans="1:21" x14ac:dyDescent="0.25">
      <c r="A26" s="129" t="s">
        <v>20</v>
      </c>
      <c r="B26" s="13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7">
        <f t="shared" si="2"/>
        <v>0</v>
      </c>
    </row>
    <row r="27" spans="1:21" x14ac:dyDescent="0.25">
      <c r="A27" s="129" t="s">
        <v>21</v>
      </c>
      <c r="B27" s="13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7">
        <f t="shared" si="2"/>
        <v>0</v>
      </c>
    </row>
    <row r="28" spans="1:21" x14ac:dyDescent="0.25">
      <c r="A28" s="129" t="s">
        <v>22</v>
      </c>
      <c r="B28" s="13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7">
        <f t="shared" si="2"/>
        <v>0</v>
      </c>
    </row>
    <row r="29" spans="1:21" x14ac:dyDescent="0.25">
      <c r="A29" s="129" t="s">
        <v>23</v>
      </c>
      <c r="B29" s="13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57">
        <f t="shared" si="2"/>
        <v>0</v>
      </c>
    </row>
    <row r="30" spans="1:21" x14ac:dyDescent="0.25">
      <c r="A30" s="129" t="s">
        <v>24</v>
      </c>
      <c r="B30" s="13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7">
        <f t="shared" si="2"/>
        <v>0</v>
      </c>
      <c r="U30" s="113"/>
    </row>
    <row r="31" spans="1:21" ht="12" customHeight="1" x14ac:dyDescent="0.25">
      <c r="A31" s="129" t="s">
        <v>25</v>
      </c>
      <c r="B31" s="13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57">
        <f t="shared" si="2"/>
        <v>0</v>
      </c>
    </row>
    <row r="32" spans="1:21" ht="15.75" thickBot="1" x14ac:dyDescent="0.3">
      <c r="A32" s="22" t="s">
        <v>26</v>
      </c>
      <c r="B32" s="2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57">
        <f t="shared" si="2"/>
        <v>0</v>
      </c>
    </row>
    <row r="33" spans="1:15" ht="15.75" thickBot="1" x14ac:dyDescent="0.3">
      <c r="A33" s="16" t="s">
        <v>27</v>
      </c>
      <c r="B33" s="17"/>
      <c r="C33" s="18">
        <f>SUM(C16:C32)</f>
        <v>1732.58</v>
      </c>
      <c r="D33" s="18">
        <f t="shared" ref="D33:N33" si="5">SUM(D16:D32)</f>
        <v>1732.58</v>
      </c>
      <c r="E33" s="18">
        <f t="shared" si="5"/>
        <v>1732.58</v>
      </c>
      <c r="F33" s="18">
        <f t="shared" si="5"/>
        <v>1732.58</v>
      </c>
      <c r="G33" s="18">
        <f t="shared" si="5"/>
        <v>1732.58</v>
      </c>
      <c r="H33" s="18">
        <f t="shared" si="5"/>
        <v>1732.58</v>
      </c>
      <c r="I33" s="18">
        <f t="shared" si="5"/>
        <v>1732.58</v>
      </c>
      <c r="J33" s="18">
        <f t="shared" si="5"/>
        <v>1732.58</v>
      </c>
      <c r="K33" s="18">
        <f t="shared" si="5"/>
        <v>1732.58</v>
      </c>
      <c r="L33" s="18">
        <f t="shared" si="5"/>
        <v>1732.58</v>
      </c>
      <c r="M33" s="18">
        <f t="shared" si="5"/>
        <v>1732.58</v>
      </c>
      <c r="N33" s="18">
        <f t="shared" si="5"/>
        <v>1732.58</v>
      </c>
      <c r="O33" s="19">
        <f t="shared" si="2"/>
        <v>20790.96</v>
      </c>
    </row>
    <row r="34" spans="1:15" ht="13.5" customHeight="1" thickBot="1" x14ac:dyDescent="0.3">
      <c r="A34" s="131" t="s">
        <v>28</v>
      </c>
      <c r="B34" s="132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24">
        <f t="shared" si="2"/>
        <v>0</v>
      </c>
    </row>
    <row r="35" spans="1:15" ht="13.5" customHeight="1" thickBot="1" x14ac:dyDescent="0.3">
      <c r="A35" s="131" t="s">
        <v>29</v>
      </c>
      <c r="B35" s="132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4">
        <f t="shared" si="2"/>
        <v>0</v>
      </c>
    </row>
    <row r="36" spans="1:15" ht="13.5" customHeight="1" thickBot="1" x14ac:dyDescent="0.3">
      <c r="A36" s="131" t="s">
        <v>30</v>
      </c>
      <c r="B36" s="132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4">
        <f t="shared" si="2"/>
        <v>0</v>
      </c>
    </row>
    <row r="37" spans="1:15" ht="15.75" thickBot="1" x14ac:dyDescent="0.3">
      <c r="A37" s="16" t="s">
        <v>31</v>
      </c>
      <c r="B37" s="17"/>
      <c r="C37" s="18">
        <f t="shared" ref="C37:N37" si="6">C14-C33-C34+C35-C36+C26</f>
        <v>-1732.58</v>
      </c>
      <c r="D37" s="18">
        <f t="shared" si="6"/>
        <v>-1732.58</v>
      </c>
      <c r="E37" s="18">
        <f t="shared" si="6"/>
        <v>-1732.58</v>
      </c>
      <c r="F37" s="18">
        <f t="shared" si="6"/>
        <v>-1732.58</v>
      </c>
      <c r="G37" s="18">
        <f t="shared" si="6"/>
        <v>-1732.58</v>
      </c>
      <c r="H37" s="18">
        <f t="shared" si="6"/>
        <v>-1732.58</v>
      </c>
      <c r="I37" s="18">
        <f t="shared" si="6"/>
        <v>-1732.58</v>
      </c>
      <c r="J37" s="18">
        <f t="shared" si="6"/>
        <v>-1732.58</v>
      </c>
      <c r="K37" s="18">
        <f t="shared" si="6"/>
        <v>-1732.58</v>
      </c>
      <c r="L37" s="18">
        <f t="shared" si="6"/>
        <v>-1732.58</v>
      </c>
      <c r="M37" s="18">
        <f t="shared" si="6"/>
        <v>-1732.58</v>
      </c>
      <c r="N37" s="18">
        <f t="shared" si="6"/>
        <v>-1732.58</v>
      </c>
      <c r="O37" s="19">
        <f>O14-O33-O34+O35-O36+O26</f>
        <v>-20790.96</v>
      </c>
    </row>
    <row r="38" spans="1:15" x14ac:dyDescent="0.25">
      <c r="A38" s="25" t="s">
        <v>32</v>
      </c>
      <c r="B38" s="26"/>
      <c r="C38" s="27">
        <f t="shared" ref="C38:O38" si="7">SUM(C9:C10)-C33+C36</f>
        <v>-1732.58</v>
      </c>
      <c r="D38" s="27">
        <f t="shared" si="7"/>
        <v>-1732.58</v>
      </c>
      <c r="E38" s="27">
        <f t="shared" si="7"/>
        <v>-1732.58</v>
      </c>
      <c r="F38" s="27">
        <f t="shared" si="7"/>
        <v>-1732.58</v>
      </c>
      <c r="G38" s="27">
        <f t="shared" si="7"/>
        <v>-1732.58</v>
      </c>
      <c r="H38" s="27">
        <f t="shared" si="7"/>
        <v>-1732.58</v>
      </c>
      <c r="I38" s="27">
        <f t="shared" si="7"/>
        <v>-1732.58</v>
      </c>
      <c r="J38" s="27">
        <f t="shared" si="7"/>
        <v>-1732.58</v>
      </c>
      <c r="K38" s="27">
        <f t="shared" si="7"/>
        <v>-1732.58</v>
      </c>
      <c r="L38" s="27">
        <f t="shared" si="7"/>
        <v>-1732.58</v>
      </c>
      <c r="M38" s="27">
        <f t="shared" si="7"/>
        <v>-1732.58</v>
      </c>
      <c r="N38" s="27">
        <f t="shared" si="7"/>
        <v>-1732.58</v>
      </c>
      <c r="O38" s="28">
        <f t="shared" si="7"/>
        <v>-20790.96</v>
      </c>
    </row>
    <row r="39" spans="1:15" x14ac:dyDescent="0.25">
      <c r="A39" s="29" t="s">
        <v>33</v>
      </c>
      <c r="B39" s="30"/>
      <c r="C39" s="3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60">
        <f t="shared" ref="O39:O42" si="8">SUM(C39:N39)</f>
        <v>0</v>
      </c>
    </row>
    <row r="40" spans="1:15" x14ac:dyDescent="0.25">
      <c r="A40" s="46" t="s">
        <v>34</v>
      </c>
      <c r="B40" s="47"/>
      <c r="C40" s="56">
        <f t="shared" ref="C40:N40" si="9">IF(C52&lt;0,0,(C38+B52)*19%)</f>
        <v>0</v>
      </c>
      <c r="D40" s="56">
        <f t="shared" si="9"/>
        <v>0</v>
      </c>
      <c r="E40" s="56">
        <f t="shared" si="9"/>
        <v>0</v>
      </c>
      <c r="F40" s="56">
        <f t="shared" si="9"/>
        <v>0</v>
      </c>
      <c r="G40" s="56">
        <f t="shared" si="9"/>
        <v>0</v>
      </c>
      <c r="H40" s="56">
        <f t="shared" si="9"/>
        <v>0</v>
      </c>
      <c r="I40" s="56">
        <f t="shared" si="9"/>
        <v>0</v>
      </c>
      <c r="J40" s="56">
        <f t="shared" si="9"/>
        <v>0</v>
      </c>
      <c r="K40" s="56">
        <f t="shared" si="9"/>
        <v>0</v>
      </c>
      <c r="L40" s="56">
        <f t="shared" si="9"/>
        <v>0</v>
      </c>
      <c r="M40" s="56">
        <f t="shared" si="9"/>
        <v>0</v>
      </c>
      <c r="N40" s="56">
        <f t="shared" si="9"/>
        <v>0</v>
      </c>
      <c r="O40" s="58">
        <f t="shared" si="8"/>
        <v>0</v>
      </c>
    </row>
    <row r="41" spans="1:15" x14ac:dyDescent="0.25">
      <c r="A41" s="48" t="s">
        <v>62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7">
        <f t="shared" si="8"/>
        <v>0</v>
      </c>
    </row>
    <row r="42" spans="1:15" ht="15.75" thickBot="1" x14ac:dyDescent="0.3">
      <c r="A42" s="32" t="s">
        <v>63</v>
      </c>
      <c r="B42" s="3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59">
        <f t="shared" si="8"/>
        <v>0</v>
      </c>
    </row>
    <row r="43" spans="1:15" ht="13.35" customHeight="1" thickBot="1" x14ac:dyDescent="0.3">
      <c r="A43" s="133" t="s">
        <v>35</v>
      </c>
      <c r="B43" s="134"/>
      <c r="C43" s="18">
        <f t="shared" ref="C43:N43" si="10">C37-SUM(C39:C42)</f>
        <v>-1732.58</v>
      </c>
      <c r="D43" s="18">
        <f t="shared" si="10"/>
        <v>-1732.58</v>
      </c>
      <c r="E43" s="18">
        <f t="shared" si="10"/>
        <v>-1732.58</v>
      </c>
      <c r="F43" s="18">
        <f t="shared" si="10"/>
        <v>-1732.58</v>
      </c>
      <c r="G43" s="18">
        <f t="shared" si="10"/>
        <v>-1732.58</v>
      </c>
      <c r="H43" s="18">
        <f t="shared" si="10"/>
        <v>-1732.58</v>
      </c>
      <c r="I43" s="18">
        <f t="shared" si="10"/>
        <v>-1732.58</v>
      </c>
      <c r="J43" s="18">
        <f t="shared" si="10"/>
        <v>-1732.58</v>
      </c>
      <c r="K43" s="18">
        <f t="shared" si="10"/>
        <v>-1732.58</v>
      </c>
      <c r="L43" s="18">
        <f t="shared" si="10"/>
        <v>-1732.58</v>
      </c>
      <c r="M43" s="18">
        <f t="shared" si="10"/>
        <v>-1732.58</v>
      </c>
      <c r="N43" s="18">
        <f t="shared" si="10"/>
        <v>-1732.58</v>
      </c>
      <c r="O43" s="19">
        <f>SUM(C43:N43)</f>
        <v>-20790.96</v>
      </c>
    </row>
    <row r="44" spans="1:15" ht="15.75" thickBot="1" x14ac:dyDescent="0.3">
      <c r="A44" s="34" t="s">
        <v>36</v>
      </c>
      <c r="B44" s="35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65">
        <f>SUM(C44:N44)</f>
        <v>0</v>
      </c>
    </row>
    <row r="45" spans="1:15" ht="15.75" thickBot="1" x14ac:dyDescent="0.3">
      <c r="A45" s="16" t="s">
        <v>37</v>
      </c>
      <c r="B45" s="17"/>
      <c r="C45" s="18">
        <f t="shared" ref="C45:N45" si="11">C43-SUM(C44:C44)</f>
        <v>-1732.58</v>
      </c>
      <c r="D45" s="18">
        <f t="shared" si="11"/>
        <v>-1732.58</v>
      </c>
      <c r="E45" s="18">
        <f t="shared" si="11"/>
        <v>-1732.58</v>
      </c>
      <c r="F45" s="18">
        <f t="shared" si="11"/>
        <v>-1732.58</v>
      </c>
      <c r="G45" s="18">
        <f t="shared" si="11"/>
        <v>-1732.58</v>
      </c>
      <c r="H45" s="18">
        <f t="shared" si="11"/>
        <v>-1732.58</v>
      </c>
      <c r="I45" s="18">
        <f t="shared" si="11"/>
        <v>-1732.58</v>
      </c>
      <c r="J45" s="18">
        <f t="shared" si="11"/>
        <v>-1732.58</v>
      </c>
      <c r="K45" s="18">
        <f t="shared" si="11"/>
        <v>-1732.58</v>
      </c>
      <c r="L45" s="18">
        <f t="shared" si="11"/>
        <v>-1732.58</v>
      </c>
      <c r="M45" s="18">
        <f t="shared" si="11"/>
        <v>-1732.58</v>
      </c>
      <c r="N45" s="18">
        <f t="shared" si="11"/>
        <v>-1732.58</v>
      </c>
      <c r="O45" s="36">
        <f>SUM(C45:N45)</f>
        <v>-20790.96</v>
      </c>
    </row>
    <row r="46" spans="1:15" ht="15.75" thickBot="1" x14ac:dyDescent="0.3">
      <c r="A46" s="37" t="s">
        <v>38</v>
      </c>
      <c r="B46" s="38"/>
      <c r="C46" s="39">
        <f>C45</f>
        <v>-1732.58</v>
      </c>
      <c r="D46" s="39">
        <f t="shared" ref="D46:N46" si="12">C46+D45</f>
        <v>-3465.16</v>
      </c>
      <c r="E46" s="39">
        <f t="shared" si="12"/>
        <v>-5197.74</v>
      </c>
      <c r="F46" s="39">
        <f t="shared" si="12"/>
        <v>-6930.32</v>
      </c>
      <c r="G46" s="39">
        <f t="shared" si="12"/>
        <v>-8662.9</v>
      </c>
      <c r="H46" s="39">
        <f t="shared" si="12"/>
        <v>-10395.48</v>
      </c>
      <c r="I46" s="39">
        <f t="shared" si="12"/>
        <v>-12128.06</v>
      </c>
      <c r="J46" s="39">
        <f t="shared" si="12"/>
        <v>-13860.64</v>
      </c>
      <c r="K46" s="39">
        <f t="shared" si="12"/>
        <v>-15593.22</v>
      </c>
      <c r="L46" s="39">
        <f t="shared" si="12"/>
        <v>-17325.8</v>
      </c>
      <c r="M46" s="39">
        <f t="shared" si="12"/>
        <v>-19058.379999999997</v>
      </c>
      <c r="N46" s="39">
        <f t="shared" si="12"/>
        <v>-20790.96</v>
      </c>
      <c r="O46" s="40"/>
    </row>
    <row r="47" spans="1:15" ht="15.75" hidden="1" thickBot="1" x14ac:dyDescent="0.3">
      <c r="A47" s="41" t="s">
        <v>39</v>
      </c>
      <c r="B47" s="42"/>
      <c r="C47" s="43" t="e">
        <f>C43/(C44+C32)</f>
        <v>#DIV/0!</v>
      </c>
      <c r="D47" s="43" t="e">
        <f t="shared" ref="D47:N47" si="13">D43/(D44+D32)</f>
        <v>#DIV/0!</v>
      </c>
      <c r="E47" s="43" t="e">
        <f t="shared" si="13"/>
        <v>#DIV/0!</v>
      </c>
      <c r="F47" s="43" t="e">
        <f t="shared" si="13"/>
        <v>#DIV/0!</v>
      </c>
      <c r="G47" s="43" t="e">
        <f t="shared" si="13"/>
        <v>#DIV/0!</v>
      </c>
      <c r="H47" s="43" t="e">
        <f t="shared" si="13"/>
        <v>#DIV/0!</v>
      </c>
      <c r="I47" s="43" t="e">
        <f t="shared" si="13"/>
        <v>#DIV/0!</v>
      </c>
      <c r="J47" s="43" t="e">
        <f t="shared" si="13"/>
        <v>#DIV/0!</v>
      </c>
      <c r="K47" s="43" t="e">
        <f t="shared" si="13"/>
        <v>#DIV/0!</v>
      </c>
      <c r="L47" s="43" t="e">
        <f t="shared" si="13"/>
        <v>#DIV/0!</v>
      </c>
      <c r="M47" s="43" t="e">
        <f t="shared" si="13"/>
        <v>#DIV/0!</v>
      </c>
      <c r="N47" s="43" t="e">
        <f t="shared" si="13"/>
        <v>#DIV/0!</v>
      </c>
      <c r="O47" s="44" t="e">
        <f>O43/(O44+O32)</f>
        <v>#DIV/0!</v>
      </c>
    </row>
    <row r="48" spans="1:15" x14ac:dyDescent="0.25">
      <c r="H48" s="102" t="s">
        <v>0</v>
      </c>
      <c r="O48" s="121">
        <v>-0.14237853532369282</v>
      </c>
    </row>
    <row r="52" spans="1:15" hidden="1" x14ac:dyDescent="0.25">
      <c r="A52" s="102" t="s">
        <v>40</v>
      </c>
      <c r="C52" s="122">
        <f>IF(C38&gt;0,0,C38)</f>
        <v>-1732.58</v>
      </c>
      <c r="D52" s="122">
        <f>IF((C52+D38)&lt;0,C52+D38,0)</f>
        <v>-3465.16</v>
      </c>
      <c r="E52" s="122">
        <f t="shared" ref="E52:N52" si="14">IF((D52+E38)&lt;0,D52+E38,0)</f>
        <v>-5197.74</v>
      </c>
      <c r="F52" s="122">
        <f t="shared" si="14"/>
        <v>-6930.32</v>
      </c>
      <c r="G52" s="122">
        <f t="shared" si="14"/>
        <v>-8662.9</v>
      </c>
      <c r="H52" s="122">
        <f t="shared" si="14"/>
        <v>-10395.48</v>
      </c>
      <c r="I52" s="122">
        <f t="shared" si="14"/>
        <v>-12128.06</v>
      </c>
      <c r="J52" s="122">
        <f t="shared" si="14"/>
        <v>-13860.64</v>
      </c>
      <c r="K52" s="122">
        <f t="shared" si="14"/>
        <v>-15593.22</v>
      </c>
      <c r="L52" s="122">
        <f t="shared" si="14"/>
        <v>-17325.8</v>
      </c>
      <c r="M52" s="122">
        <f t="shared" si="14"/>
        <v>-19058.379999999997</v>
      </c>
      <c r="N52" s="122">
        <f t="shared" si="14"/>
        <v>-20790.96</v>
      </c>
    </row>
    <row r="54" spans="1:15" ht="67.5" customHeight="1" x14ac:dyDescent="0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1:15" x14ac:dyDescent="0.25">
      <c r="A55" s="137" t="s">
        <v>65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8" spans="1:15" x14ac:dyDescent="0.25">
      <c r="A58" s="102" t="s">
        <v>48</v>
      </c>
    </row>
    <row r="60" spans="1:15" x14ac:dyDescent="0.25">
      <c r="A60" s="102" t="s">
        <v>56</v>
      </c>
    </row>
    <row r="62" spans="1:15" x14ac:dyDescent="0.25">
      <c r="A62" s="102" t="s">
        <v>43</v>
      </c>
    </row>
    <row r="64" spans="1:15" x14ac:dyDescent="0.25">
      <c r="A64" s="102" t="s">
        <v>54</v>
      </c>
    </row>
  </sheetData>
  <sheetProtection algorithmName="SHA-512" hashValue="WDaC3/hQm28thluJUm9J2Wi6OWBgkTkbTdF2Ws/9IAE3J9E2ss8bkqrR41ZnSmCLPK9ZHj0WO3uyl0QNTEFMfA==" saltValue="Mr5d+qC56z+LjUWohI1s8g==" spinCount="100000" sheet="1" objects="1" scenarios="1"/>
  <mergeCells count="29">
    <mergeCell ref="A20:B20"/>
    <mergeCell ref="A12:B12"/>
    <mergeCell ref="A13:B13"/>
    <mergeCell ref="A15:B15"/>
    <mergeCell ref="A18:B18"/>
    <mergeCell ref="A19:B19"/>
    <mergeCell ref="A11:B11"/>
    <mergeCell ref="A1:O1"/>
    <mergeCell ref="A5:O5"/>
    <mergeCell ref="A6:B6"/>
    <mergeCell ref="A8:B8"/>
    <mergeCell ref="A10:B10"/>
    <mergeCell ref="A34:B34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54:O54"/>
    <mergeCell ref="A55:O55"/>
    <mergeCell ref="A35:B35"/>
    <mergeCell ref="A36:B36"/>
    <mergeCell ref="A43:B43"/>
  </mergeCells>
  <pageMargins left="0.7" right="0.7" top="0.75" bottom="0.75" header="0.3" footer="0.3"/>
  <pageSetup paperSize="9" scale="5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F16C3-00A5-4820-B9EB-C0CE10D6F9E2}">
  <sheetPr>
    <pageSetUpPr fitToPage="1"/>
  </sheetPr>
  <dimension ref="A1:O53"/>
  <sheetViews>
    <sheetView zoomScaleNormal="100" workbookViewId="0">
      <selection activeCell="S33" sqref="S33"/>
    </sheetView>
  </sheetViews>
  <sheetFormatPr defaultRowHeight="12.75" x14ac:dyDescent="0.2"/>
  <cols>
    <col min="1" max="1" width="10.42578125" style="110" customWidth="1"/>
    <col min="2" max="2" width="25.85546875" style="110" customWidth="1"/>
    <col min="3" max="14" width="9.140625" style="110"/>
    <col min="15" max="15" width="11.28515625" style="110" customWidth="1"/>
    <col min="16" max="254" width="9.140625" style="110"/>
    <col min="255" max="255" width="10.42578125" style="110" customWidth="1"/>
    <col min="256" max="256" width="25.85546875" style="110" customWidth="1"/>
    <col min="257" max="268" width="9.140625" style="110"/>
    <col min="269" max="269" width="11.28515625" style="110" customWidth="1"/>
    <col min="270" max="270" width="15.85546875" style="110" customWidth="1"/>
    <col min="271" max="271" width="48.7109375" style="110" customWidth="1"/>
    <col min="272" max="510" width="9.140625" style="110"/>
    <col min="511" max="511" width="10.42578125" style="110" customWidth="1"/>
    <col min="512" max="512" width="25.85546875" style="110" customWidth="1"/>
    <col min="513" max="524" width="9.140625" style="110"/>
    <col min="525" max="525" width="11.28515625" style="110" customWidth="1"/>
    <col min="526" max="526" width="15.85546875" style="110" customWidth="1"/>
    <col min="527" max="527" width="48.7109375" style="110" customWidth="1"/>
    <col min="528" max="766" width="9.140625" style="110"/>
    <col min="767" max="767" width="10.42578125" style="110" customWidth="1"/>
    <col min="768" max="768" width="25.85546875" style="110" customWidth="1"/>
    <col min="769" max="780" width="9.140625" style="110"/>
    <col min="781" max="781" width="11.28515625" style="110" customWidth="1"/>
    <col min="782" max="782" width="15.85546875" style="110" customWidth="1"/>
    <col min="783" max="783" width="48.7109375" style="110" customWidth="1"/>
    <col min="784" max="1022" width="9.140625" style="110"/>
    <col min="1023" max="1023" width="10.42578125" style="110" customWidth="1"/>
    <col min="1024" max="1024" width="25.85546875" style="110" customWidth="1"/>
    <col min="1025" max="1036" width="9.140625" style="110"/>
    <col min="1037" max="1037" width="11.28515625" style="110" customWidth="1"/>
    <col min="1038" max="1038" width="15.85546875" style="110" customWidth="1"/>
    <col min="1039" max="1039" width="48.7109375" style="110" customWidth="1"/>
    <col min="1040" max="1278" width="9.140625" style="110"/>
    <col min="1279" max="1279" width="10.42578125" style="110" customWidth="1"/>
    <col min="1280" max="1280" width="25.85546875" style="110" customWidth="1"/>
    <col min="1281" max="1292" width="9.140625" style="110"/>
    <col min="1293" max="1293" width="11.28515625" style="110" customWidth="1"/>
    <col min="1294" max="1294" width="15.85546875" style="110" customWidth="1"/>
    <col min="1295" max="1295" width="48.7109375" style="110" customWidth="1"/>
    <col min="1296" max="1534" width="9.140625" style="110"/>
    <col min="1535" max="1535" width="10.42578125" style="110" customWidth="1"/>
    <col min="1536" max="1536" width="25.85546875" style="110" customWidth="1"/>
    <col min="1537" max="1548" width="9.140625" style="110"/>
    <col min="1549" max="1549" width="11.28515625" style="110" customWidth="1"/>
    <col min="1550" max="1550" width="15.85546875" style="110" customWidth="1"/>
    <col min="1551" max="1551" width="48.7109375" style="110" customWidth="1"/>
    <col min="1552" max="1790" width="9.140625" style="110"/>
    <col min="1791" max="1791" width="10.42578125" style="110" customWidth="1"/>
    <col min="1792" max="1792" width="25.85546875" style="110" customWidth="1"/>
    <col min="1793" max="1804" width="9.140625" style="110"/>
    <col min="1805" max="1805" width="11.28515625" style="110" customWidth="1"/>
    <col min="1806" max="1806" width="15.85546875" style="110" customWidth="1"/>
    <col min="1807" max="1807" width="48.7109375" style="110" customWidth="1"/>
    <col min="1808" max="2046" width="9.140625" style="110"/>
    <col min="2047" max="2047" width="10.42578125" style="110" customWidth="1"/>
    <col min="2048" max="2048" width="25.85546875" style="110" customWidth="1"/>
    <col min="2049" max="2060" width="9.140625" style="110"/>
    <col min="2061" max="2061" width="11.28515625" style="110" customWidth="1"/>
    <col min="2062" max="2062" width="15.85546875" style="110" customWidth="1"/>
    <col min="2063" max="2063" width="48.7109375" style="110" customWidth="1"/>
    <col min="2064" max="2302" width="9.140625" style="110"/>
    <col min="2303" max="2303" width="10.42578125" style="110" customWidth="1"/>
    <col min="2304" max="2304" width="25.85546875" style="110" customWidth="1"/>
    <col min="2305" max="2316" width="9.140625" style="110"/>
    <col min="2317" max="2317" width="11.28515625" style="110" customWidth="1"/>
    <col min="2318" max="2318" width="15.85546875" style="110" customWidth="1"/>
    <col min="2319" max="2319" width="48.7109375" style="110" customWidth="1"/>
    <col min="2320" max="2558" width="9.140625" style="110"/>
    <col min="2559" max="2559" width="10.42578125" style="110" customWidth="1"/>
    <col min="2560" max="2560" width="25.85546875" style="110" customWidth="1"/>
    <col min="2561" max="2572" width="9.140625" style="110"/>
    <col min="2573" max="2573" width="11.28515625" style="110" customWidth="1"/>
    <col min="2574" max="2574" width="15.85546875" style="110" customWidth="1"/>
    <col min="2575" max="2575" width="48.7109375" style="110" customWidth="1"/>
    <col min="2576" max="2814" width="9.140625" style="110"/>
    <col min="2815" max="2815" width="10.42578125" style="110" customWidth="1"/>
    <col min="2816" max="2816" width="25.85546875" style="110" customWidth="1"/>
    <col min="2817" max="2828" width="9.140625" style="110"/>
    <col min="2829" max="2829" width="11.28515625" style="110" customWidth="1"/>
    <col min="2830" max="2830" width="15.85546875" style="110" customWidth="1"/>
    <col min="2831" max="2831" width="48.7109375" style="110" customWidth="1"/>
    <col min="2832" max="3070" width="9.140625" style="110"/>
    <col min="3071" max="3071" width="10.42578125" style="110" customWidth="1"/>
    <col min="3072" max="3072" width="25.85546875" style="110" customWidth="1"/>
    <col min="3073" max="3084" width="9.140625" style="110"/>
    <col min="3085" max="3085" width="11.28515625" style="110" customWidth="1"/>
    <col min="3086" max="3086" width="15.85546875" style="110" customWidth="1"/>
    <col min="3087" max="3087" width="48.7109375" style="110" customWidth="1"/>
    <col min="3088" max="3326" width="9.140625" style="110"/>
    <col min="3327" max="3327" width="10.42578125" style="110" customWidth="1"/>
    <col min="3328" max="3328" width="25.85546875" style="110" customWidth="1"/>
    <col min="3329" max="3340" width="9.140625" style="110"/>
    <col min="3341" max="3341" width="11.28515625" style="110" customWidth="1"/>
    <col min="3342" max="3342" width="15.85546875" style="110" customWidth="1"/>
    <col min="3343" max="3343" width="48.7109375" style="110" customWidth="1"/>
    <col min="3344" max="3582" width="9.140625" style="110"/>
    <col min="3583" max="3583" width="10.42578125" style="110" customWidth="1"/>
    <col min="3584" max="3584" width="25.85546875" style="110" customWidth="1"/>
    <col min="3585" max="3596" width="9.140625" style="110"/>
    <col min="3597" max="3597" width="11.28515625" style="110" customWidth="1"/>
    <col min="3598" max="3598" width="15.85546875" style="110" customWidth="1"/>
    <col min="3599" max="3599" width="48.7109375" style="110" customWidth="1"/>
    <col min="3600" max="3838" width="9.140625" style="110"/>
    <col min="3839" max="3839" width="10.42578125" style="110" customWidth="1"/>
    <col min="3840" max="3840" width="25.85546875" style="110" customWidth="1"/>
    <col min="3841" max="3852" width="9.140625" style="110"/>
    <col min="3853" max="3853" width="11.28515625" style="110" customWidth="1"/>
    <col min="3854" max="3854" width="15.85546875" style="110" customWidth="1"/>
    <col min="3855" max="3855" width="48.7109375" style="110" customWidth="1"/>
    <col min="3856" max="4094" width="9.140625" style="110"/>
    <col min="4095" max="4095" width="10.42578125" style="110" customWidth="1"/>
    <col min="4096" max="4096" width="25.85546875" style="110" customWidth="1"/>
    <col min="4097" max="4108" width="9.140625" style="110"/>
    <col min="4109" max="4109" width="11.28515625" style="110" customWidth="1"/>
    <col min="4110" max="4110" width="15.85546875" style="110" customWidth="1"/>
    <col min="4111" max="4111" width="48.7109375" style="110" customWidth="1"/>
    <col min="4112" max="4350" width="9.140625" style="110"/>
    <col min="4351" max="4351" width="10.42578125" style="110" customWidth="1"/>
    <col min="4352" max="4352" width="25.85546875" style="110" customWidth="1"/>
    <col min="4353" max="4364" width="9.140625" style="110"/>
    <col min="4365" max="4365" width="11.28515625" style="110" customWidth="1"/>
    <col min="4366" max="4366" width="15.85546875" style="110" customWidth="1"/>
    <col min="4367" max="4367" width="48.7109375" style="110" customWidth="1"/>
    <col min="4368" max="4606" width="9.140625" style="110"/>
    <col min="4607" max="4607" width="10.42578125" style="110" customWidth="1"/>
    <col min="4608" max="4608" width="25.85546875" style="110" customWidth="1"/>
    <col min="4609" max="4620" width="9.140625" style="110"/>
    <col min="4621" max="4621" width="11.28515625" style="110" customWidth="1"/>
    <col min="4622" max="4622" width="15.85546875" style="110" customWidth="1"/>
    <col min="4623" max="4623" width="48.7109375" style="110" customWidth="1"/>
    <col min="4624" max="4862" width="9.140625" style="110"/>
    <col min="4863" max="4863" width="10.42578125" style="110" customWidth="1"/>
    <col min="4864" max="4864" width="25.85546875" style="110" customWidth="1"/>
    <col min="4865" max="4876" width="9.140625" style="110"/>
    <col min="4877" max="4877" width="11.28515625" style="110" customWidth="1"/>
    <col min="4878" max="4878" width="15.85546875" style="110" customWidth="1"/>
    <col min="4879" max="4879" width="48.7109375" style="110" customWidth="1"/>
    <col min="4880" max="5118" width="9.140625" style="110"/>
    <col min="5119" max="5119" width="10.42578125" style="110" customWidth="1"/>
    <col min="5120" max="5120" width="25.85546875" style="110" customWidth="1"/>
    <col min="5121" max="5132" width="9.140625" style="110"/>
    <col min="5133" max="5133" width="11.28515625" style="110" customWidth="1"/>
    <col min="5134" max="5134" width="15.85546875" style="110" customWidth="1"/>
    <col min="5135" max="5135" width="48.7109375" style="110" customWidth="1"/>
    <col min="5136" max="5374" width="9.140625" style="110"/>
    <col min="5375" max="5375" width="10.42578125" style="110" customWidth="1"/>
    <col min="5376" max="5376" width="25.85546875" style="110" customWidth="1"/>
    <col min="5377" max="5388" width="9.140625" style="110"/>
    <col min="5389" max="5389" width="11.28515625" style="110" customWidth="1"/>
    <col min="5390" max="5390" width="15.85546875" style="110" customWidth="1"/>
    <col min="5391" max="5391" width="48.7109375" style="110" customWidth="1"/>
    <col min="5392" max="5630" width="9.140625" style="110"/>
    <col min="5631" max="5631" width="10.42578125" style="110" customWidth="1"/>
    <col min="5632" max="5632" width="25.85546875" style="110" customWidth="1"/>
    <col min="5633" max="5644" width="9.140625" style="110"/>
    <col min="5645" max="5645" width="11.28515625" style="110" customWidth="1"/>
    <col min="5646" max="5646" width="15.85546875" style="110" customWidth="1"/>
    <col min="5647" max="5647" width="48.7109375" style="110" customWidth="1"/>
    <col min="5648" max="5886" width="9.140625" style="110"/>
    <col min="5887" max="5887" width="10.42578125" style="110" customWidth="1"/>
    <col min="5888" max="5888" width="25.85546875" style="110" customWidth="1"/>
    <col min="5889" max="5900" width="9.140625" style="110"/>
    <col min="5901" max="5901" width="11.28515625" style="110" customWidth="1"/>
    <col min="5902" max="5902" width="15.85546875" style="110" customWidth="1"/>
    <col min="5903" max="5903" width="48.7109375" style="110" customWidth="1"/>
    <col min="5904" max="6142" width="9.140625" style="110"/>
    <col min="6143" max="6143" width="10.42578125" style="110" customWidth="1"/>
    <col min="6144" max="6144" width="25.85546875" style="110" customWidth="1"/>
    <col min="6145" max="6156" width="9.140625" style="110"/>
    <col min="6157" max="6157" width="11.28515625" style="110" customWidth="1"/>
    <col min="6158" max="6158" width="15.85546875" style="110" customWidth="1"/>
    <col min="6159" max="6159" width="48.7109375" style="110" customWidth="1"/>
    <col min="6160" max="6398" width="9.140625" style="110"/>
    <col min="6399" max="6399" width="10.42578125" style="110" customWidth="1"/>
    <col min="6400" max="6400" width="25.85546875" style="110" customWidth="1"/>
    <col min="6401" max="6412" width="9.140625" style="110"/>
    <col min="6413" max="6413" width="11.28515625" style="110" customWidth="1"/>
    <col min="6414" max="6414" width="15.85546875" style="110" customWidth="1"/>
    <col min="6415" max="6415" width="48.7109375" style="110" customWidth="1"/>
    <col min="6416" max="6654" width="9.140625" style="110"/>
    <col min="6655" max="6655" width="10.42578125" style="110" customWidth="1"/>
    <col min="6656" max="6656" width="25.85546875" style="110" customWidth="1"/>
    <col min="6657" max="6668" width="9.140625" style="110"/>
    <col min="6669" max="6669" width="11.28515625" style="110" customWidth="1"/>
    <col min="6670" max="6670" width="15.85546875" style="110" customWidth="1"/>
    <col min="6671" max="6671" width="48.7109375" style="110" customWidth="1"/>
    <col min="6672" max="6910" width="9.140625" style="110"/>
    <col min="6911" max="6911" width="10.42578125" style="110" customWidth="1"/>
    <col min="6912" max="6912" width="25.85546875" style="110" customWidth="1"/>
    <col min="6913" max="6924" width="9.140625" style="110"/>
    <col min="6925" max="6925" width="11.28515625" style="110" customWidth="1"/>
    <col min="6926" max="6926" width="15.85546875" style="110" customWidth="1"/>
    <col min="6927" max="6927" width="48.7109375" style="110" customWidth="1"/>
    <col min="6928" max="7166" width="9.140625" style="110"/>
    <col min="7167" max="7167" width="10.42578125" style="110" customWidth="1"/>
    <col min="7168" max="7168" width="25.85546875" style="110" customWidth="1"/>
    <col min="7169" max="7180" width="9.140625" style="110"/>
    <col min="7181" max="7181" width="11.28515625" style="110" customWidth="1"/>
    <col min="7182" max="7182" width="15.85546875" style="110" customWidth="1"/>
    <col min="7183" max="7183" width="48.7109375" style="110" customWidth="1"/>
    <col min="7184" max="7422" width="9.140625" style="110"/>
    <col min="7423" max="7423" width="10.42578125" style="110" customWidth="1"/>
    <col min="7424" max="7424" width="25.85546875" style="110" customWidth="1"/>
    <col min="7425" max="7436" width="9.140625" style="110"/>
    <col min="7437" max="7437" width="11.28515625" style="110" customWidth="1"/>
    <col min="7438" max="7438" width="15.85546875" style="110" customWidth="1"/>
    <col min="7439" max="7439" width="48.7109375" style="110" customWidth="1"/>
    <col min="7440" max="7678" width="9.140625" style="110"/>
    <col min="7679" max="7679" width="10.42578125" style="110" customWidth="1"/>
    <col min="7680" max="7680" width="25.85546875" style="110" customWidth="1"/>
    <col min="7681" max="7692" width="9.140625" style="110"/>
    <col min="7693" max="7693" width="11.28515625" style="110" customWidth="1"/>
    <col min="7694" max="7694" width="15.85546875" style="110" customWidth="1"/>
    <col min="7695" max="7695" width="48.7109375" style="110" customWidth="1"/>
    <col min="7696" max="7934" width="9.140625" style="110"/>
    <col min="7935" max="7935" width="10.42578125" style="110" customWidth="1"/>
    <col min="7936" max="7936" width="25.85546875" style="110" customWidth="1"/>
    <col min="7937" max="7948" width="9.140625" style="110"/>
    <col min="7949" max="7949" width="11.28515625" style="110" customWidth="1"/>
    <col min="7950" max="7950" width="15.85546875" style="110" customWidth="1"/>
    <col min="7951" max="7951" width="48.7109375" style="110" customWidth="1"/>
    <col min="7952" max="8190" width="9.140625" style="110"/>
    <col min="8191" max="8191" width="10.42578125" style="110" customWidth="1"/>
    <col min="8192" max="8192" width="25.85546875" style="110" customWidth="1"/>
    <col min="8193" max="8204" width="9.140625" style="110"/>
    <col min="8205" max="8205" width="11.28515625" style="110" customWidth="1"/>
    <col min="8206" max="8206" width="15.85546875" style="110" customWidth="1"/>
    <col min="8207" max="8207" width="48.7109375" style="110" customWidth="1"/>
    <col min="8208" max="8446" width="9.140625" style="110"/>
    <col min="8447" max="8447" width="10.42578125" style="110" customWidth="1"/>
    <col min="8448" max="8448" width="25.85546875" style="110" customWidth="1"/>
    <col min="8449" max="8460" width="9.140625" style="110"/>
    <col min="8461" max="8461" width="11.28515625" style="110" customWidth="1"/>
    <col min="8462" max="8462" width="15.85546875" style="110" customWidth="1"/>
    <col min="8463" max="8463" width="48.7109375" style="110" customWidth="1"/>
    <col min="8464" max="8702" width="9.140625" style="110"/>
    <col min="8703" max="8703" width="10.42578125" style="110" customWidth="1"/>
    <col min="8704" max="8704" width="25.85546875" style="110" customWidth="1"/>
    <col min="8705" max="8716" width="9.140625" style="110"/>
    <col min="8717" max="8717" width="11.28515625" style="110" customWidth="1"/>
    <col min="8718" max="8718" width="15.85546875" style="110" customWidth="1"/>
    <col min="8719" max="8719" width="48.7109375" style="110" customWidth="1"/>
    <col min="8720" max="8958" width="9.140625" style="110"/>
    <col min="8959" max="8959" width="10.42578125" style="110" customWidth="1"/>
    <col min="8960" max="8960" width="25.85546875" style="110" customWidth="1"/>
    <col min="8961" max="8972" width="9.140625" style="110"/>
    <col min="8973" max="8973" width="11.28515625" style="110" customWidth="1"/>
    <col min="8974" max="8974" width="15.85546875" style="110" customWidth="1"/>
    <col min="8975" max="8975" width="48.7109375" style="110" customWidth="1"/>
    <col min="8976" max="9214" width="9.140625" style="110"/>
    <col min="9215" max="9215" width="10.42578125" style="110" customWidth="1"/>
    <col min="9216" max="9216" width="25.85546875" style="110" customWidth="1"/>
    <col min="9217" max="9228" width="9.140625" style="110"/>
    <col min="9229" max="9229" width="11.28515625" style="110" customWidth="1"/>
    <col min="9230" max="9230" width="15.85546875" style="110" customWidth="1"/>
    <col min="9231" max="9231" width="48.7109375" style="110" customWidth="1"/>
    <col min="9232" max="9470" width="9.140625" style="110"/>
    <col min="9471" max="9471" width="10.42578125" style="110" customWidth="1"/>
    <col min="9472" max="9472" width="25.85546875" style="110" customWidth="1"/>
    <col min="9473" max="9484" width="9.140625" style="110"/>
    <col min="9485" max="9485" width="11.28515625" style="110" customWidth="1"/>
    <col min="9486" max="9486" width="15.85546875" style="110" customWidth="1"/>
    <col min="9487" max="9487" width="48.7109375" style="110" customWidth="1"/>
    <col min="9488" max="9726" width="9.140625" style="110"/>
    <col min="9727" max="9727" width="10.42578125" style="110" customWidth="1"/>
    <col min="9728" max="9728" width="25.85546875" style="110" customWidth="1"/>
    <col min="9729" max="9740" width="9.140625" style="110"/>
    <col min="9741" max="9741" width="11.28515625" style="110" customWidth="1"/>
    <col min="9742" max="9742" width="15.85546875" style="110" customWidth="1"/>
    <col min="9743" max="9743" width="48.7109375" style="110" customWidth="1"/>
    <col min="9744" max="9982" width="9.140625" style="110"/>
    <col min="9983" max="9983" width="10.42578125" style="110" customWidth="1"/>
    <col min="9984" max="9984" width="25.85546875" style="110" customWidth="1"/>
    <col min="9985" max="9996" width="9.140625" style="110"/>
    <col min="9997" max="9997" width="11.28515625" style="110" customWidth="1"/>
    <col min="9998" max="9998" width="15.85546875" style="110" customWidth="1"/>
    <col min="9999" max="9999" width="48.7109375" style="110" customWidth="1"/>
    <col min="10000" max="10238" width="9.140625" style="110"/>
    <col min="10239" max="10239" width="10.42578125" style="110" customWidth="1"/>
    <col min="10240" max="10240" width="25.85546875" style="110" customWidth="1"/>
    <col min="10241" max="10252" width="9.140625" style="110"/>
    <col min="10253" max="10253" width="11.28515625" style="110" customWidth="1"/>
    <col min="10254" max="10254" width="15.85546875" style="110" customWidth="1"/>
    <col min="10255" max="10255" width="48.7109375" style="110" customWidth="1"/>
    <col min="10256" max="10494" width="9.140625" style="110"/>
    <col min="10495" max="10495" width="10.42578125" style="110" customWidth="1"/>
    <col min="10496" max="10496" width="25.85546875" style="110" customWidth="1"/>
    <col min="10497" max="10508" width="9.140625" style="110"/>
    <col min="10509" max="10509" width="11.28515625" style="110" customWidth="1"/>
    <col min="10510" max="10510" width="15.85546875" style="110" customWidth="1"/>
    <col min="10511" max="10511" width="48.7109375" style="110" customWidth="1"/>
    <col min="10512" max="10750" width="9.140625" style="110"/>
    <col min="10751" max="10751" width="10.42578125" style="110" customWidth="1"/>
    <col min="10752" max="10752" width="25.85546875" style="110" customWidth="1"/>
    <col min="10753" max="10764" width="9.140625" style="110"/>
    <col min="10765" max="10765" width="11.28515625" style="110" customWidth="1"/>
    <col min="10766" max="10766" width="15.85546875" style="110" customWidth="1"/>
    <col min="10767" max="10767" width="48.7109375" style="110" customWidth="1"/>
    <col min="10768" max="11006" width="9.140625" style="110"/>
    <col min="11007" max="11007" width="10.42578125" style="110" customWidth="1"/>
    <col min="11008" max="11008" width="25.85546875" style="110" customWidth="1"/>
    <col min="11009" max="11020" width="9.140625" style="110"/>
    <col min="11021" max="11021" width="11.28515625" style="110" customWidth="1"/>
    <col min="11022" max="11022" width="15.85546875" style="110" customWidth="1"/>
    <col min="11023" max="11023" width="48.7109375" style="110" customWidth="1"/>
    <col min="11024" max="11262" width="9.140625" style="110"/>
    <col min="11263" max="11263" width="10.42578125" style="110" customWidth="1"/>
    <col min="11264" max="11264" width="25.85546875" style="110" customWidth="1"/>
    <col min="11265" max="11276" width="9.140625" style="110"/>
    <col min="11277" max="11277" width="11.28515625" style="110" customWidth="1"/>
    <col min="11278" max="11278" width="15.85546875" style="110" customWidth="1"/>
    <col min="11279" max="11279" width="48.7109375" style="110" customWidth="1"/>
    <col min="11280" max="11518" width="9.140625" style="110"/>
    <col min="11519" max="11519" width="10.42578125" style="110" customWidth="1"/>
    <col min="11520" max="11520" width="25.85546875" style="110" customWidth="1"/>
    <col min="11521" max="11532" width="9.140625" style="110"/>
    <col min="11533" max="11533" width="11.28515625" style="110" customWidth="1"/>
    <col min="11534" max="11534" width="15.85546875" style="110" customWidth="1"/>
    <col min="11535" max="11535" width="48.7109375" style="110" customWidth="1"/>
    <col min="11536" max="11774" width="9.140625" style="110"/>
    <col min="11775" max="11775" width="10.42578125" style="110" customWidth="1"/>
    <col min="11776" max="11776" width="25.85546875" style="110" customWidth="1"/>
    <col min="11777" max="11788" width="9.140625" style="110"/>
    <col min="11789" max="11789" width="11.28515625" style="110" customWidth="1"/>
    <col min="11790" max="11790" width="15.85546875" style="110" customWidth="1"/>
    <col min="11791" max="11791" width="48.7109375" style="110" customWidth="1"/>
    <col min="11792" max="12030" width="9.140625" style="110"/>
    <col min="12031" max="12031" width="10.42578125" style="110" customWidth="1"/>
    <col min="12032" max="12032" width="25.85546875" style="110" customWidth="1"/>
    <col min="12033" max="12044" width="9.140625" style="110"/>
    <col min="12045" max="12045" width="11.28515625" style="110" customWidth="1"/>
    <col min="12046" max="12046" width="15.85546875" style="110" customWidth="1"/>
    <col min="12047" max="12047" width="48.7109375" style="110" customWidth="1"/>
    <col min="12048" max="12286" width="9.140625" style="110"/>
    <col min="12287" max="12287" width="10.42578125" style="110" customWidth="1"/>
    <col min="12288" max="12288" width="25.85546875" style="110" customWidth="1"/>
    <col min="12289" max="12300" width="9.140625" style="110"/>
    <col min="12301" max="12301" width="11.28515625" style="110" customWidth="1"/>
    <col min="12302" max="12302" width="15.85546875" style="110" customWidth="1"/>
    <col min="12303" max="12303" width="48.7109375" style="110" customWidth="1"/>
    <col min="12304" max="12542" width="9.140625" style="110"/>
    <col min="12543" max="12543" width="10.42578125" style="110" customWidth="1"/>
    <col min="12544" max="12544" width="25.85546875" style="110" customWidth="1"/>
    <col min="12545" max="12556" width="9.140625" style="110"/>
    <col min="12557" max="12557" width="11.28515625" style="110" customWidth="1"/>
    <col min="12558" max="12558" width="15.85546875" style="110" customWidth="1"/>
    <col min="12559" max="12559" width="48.7109375" style="110" customWidth="1"/>
    <col min="12560" max="12798" width="9.140625" style="110"/>
    <col min="12799" max="12799" width="10.42578125" style="110" customWidth="1"/>
    <col min="12800" max="12800" width="25.85546875" style="110" customWidth="1"/>
    <col min="12801" max="12812" width="9.140625" style="110"/>
    <col min="12813" max="12813" width="11.28515625" style="110" customWidth="1"/>
    <col min="12814" max="12814" width="15.85546875" style="110" customWidth="1"/>
    <col min="12815" max="12815" width="48.7109375" style="110" customWidth="1"/>
    <col min="12816" max="13054" width="9.140625" style="110"/>
    <col min="13055" max="13055" width="10.42578125" style="110" customWidth="1"/>
    <col min="13056" max="13056" width="25.85546875" style="110" customWidth="1"/>
    <col min="13057" max="13068" width="9.140625" style="110"/>
    <col min="13069" max="13069" width="11.28515625" style="110" customWidth="1"/>
    <col min="13070" max="13070" width="15.85546875" style="110" customWidth="1"/>
    <col min="13071" max="13071" width="48.7109375" style="110" customWidth="1"/>
    <col min="13072" max="13310" width="9.140625" style="110"/>
    <col min="13311" max="13311" width="10.42578125" style="110" customWidth="1"/>
    <col min="13312" max="13312" width="25.85546875" style="110" customWidth="1"/>
    <col min="13313" max="13324" width="9.140625" style="110"/>
    <col min="13325" max="13325" width="11.28515625" style="110" customWidth="1"/>
    <col min="13326" max="13326" width="15.85546875" style="110" customWidth="1"/>
    <col min="13327" max="13327" width="48.7109375" style="110" customWidth="1"/>
    <col min="13328" max="13566" width="9.140625" style="110"/>
    <col min="13567" max="13567" width="10.42578125" style="110" customWidth="1"/>
    <col min="13568" max="13568" width="25.85546875" style="110" customWidth="1"/>
    <col min="13569" max="13580" width="9.140625" style="110"/>
    <col min="13581" max="13581" width="11.28515625" style="110" customWidth="1"/>
    <col min="13582" max="13582" width="15.85546875" style="110" customWidth="1"/>
    <col min="13583" max="13583" width="48.7109375" style="110" customWidth="1"/>
    <col min="13584" max="13822" width="9.140625" style="110"/>
    <col min="13823" max="13823" width="10.42578125" style="110" customWidth="1"/>
    <col min="13824" max="13824" width="25.85546875" style="110" customWidth="1"/>
    <col min="13825" max="13836" width="9.140625" style="110"/>
    <col min="13837" max="13837" width="11.28515625" style="110" customWidth="1"/>
    <col min="13838" max="13838" width="15.85546875" style="110" customWidth="1"/>
    <col min="13839" max="13839" width="48.7109375" style="110" customWidth="1"/>
    <col min="13840" max="14078" width="9.140625" style="110"/>
    <col min="14079" max="14079" width="10.42578125" style="110" customWidth="1"/>
    <col min="14080" max="14080" width="25.85546875" style="110" customWidth="1"/>
    <col min="14081" max="14092" width="9.140625" style="110"/>
    <col min="14093" max="14093" width="11.28515625" style="110" customWidth="1"/>
    <col min="14094" max="14094" width="15.85546875" style="110" customWidth="1"/>
    <col min="14095" max="14095" width="48.7109375" style="110" customWidth="1"/>
    <col min="14096" max="14334" width="9.140625" style="110"/>
    <col min="14335" max="14335" width="10.42578125" style="110" customWidth="1"/>
    <col min="14336" max="14336" width="25.85546875" style="110" customWidth="1"/>
    <col min="14337" max="14348" width="9.140625" style="110"/>
    <col min="14349" max="14349" width="11.28515625" style="110" customWidth="1"/>
    <col min="14350" max="14350" width="15.85546875" style="110" customWidth="1"/>
    <col min="14351" max="14351" width="48.7109375" style="110" customWidth="1"/>
    <col min="14352" max="14590" width="9.140625" style="110"/>
    <col min="14591" max="14591" width="10.42578125" style="110" customWidth="1"/>
    <col min="14592" max="14592" width="25.85546875" style="110" customWidth="1"/>
    <col min="14593" max="14604" width="9.140625" style="110"/>
    <col min="14605" max="14605" width="11.28515625" style="110" customWidth="1"/>
    <col min="14606" max="14606" width="15.85546875" style="110" customWidth="1"/>
    <col min="14607" max="14607" width="48.7109375" style="110" customWidth="1"/>
    <col min="14608" max="14846" width="9.140625" style="110"/>
    <col min="14847" max="14847" width="10.42578125" style="110" customWidth="1"/>
    <col min="14848" max="14848" width="25.85546875" style="110" customWidth="1"/>
    <col min="14849" max="14860" width="9.140625" style="110"/>
    <col min="14861" max="14861" width="11.28515625" style="110" customWidth="1"/>
    <col min="14862" max="14862" width="15.85546875" style="110" customWidth="1"/>
    <col min="14863" max="14863" width="48.7109375" style="110" customWidth="1"/>
    <col min="14864" max="15102" width="9.140625" style="110"/>
    <col min="15103" max="15103" width="10.42578125" style="110" customWidth="1"/>
    <col min="15104" max="15104" width="25.85546875" style="110" customWidth="1"/>
    <col min="15105" max="15116" width="9.140625" style="110"/>
    <col min="15117" max="15117" width="11.28515625" style="110" customWidth="1"/>
    <col min="15118" max="15118" width="15.85546875" style="110" customWidth="1"/>
    <col min="15119" max="15119" width="48.7109375" style="110" customWidth="1"/>
    <col min="15120" max="15358" width="9.140625" style="110"/>
    <col min="15359" max="15359" width="10.42578125" style="110" customWidth="1"/>
    <col min="15360" max="15360" width="25.85546875" style="110" customWidth="1"/>
    <col min="15361" max="15372" width="9.140625" style="110"/>
    <col min="15373" max="15373" width="11.28515625" style="110" customWidth="1"/>
    <col min="15374" max="15374" width="15.85546875" style="110" customWidth="1"/>
    <col min="15375" max="15375" width="48.7109375" style="110" customWidth="1"/>
    <col min="15376" max="15614" width="9.140625" style="110"/>
    <col min="15615" max="15615" width="10.42578125" style="110" customWidth="1"/>
    <col min="15616" max="15616" width="25.85546875" style="110" customWidth="1"/>
    <col min="15617" max="15628" width="9.140625" style="110"/>
    <col min="15629" max="15629" width="11.28515625" style="110" customWidth="1"/>
    <col min="15630" max="15630" width="15.85546875" style="110" customWidth="1"/>
    <col min="15631" max="15631" width="48.7109375" style="110" customWidth="1"/>
    <col min="15632" max="15870" width="9.140625" style="110"/>
    <col min="15871" max="15871" width="10.42578125" style="110" customWidth="1"/>
    <col min="15872" max="15872" width="25.85546875" style="110" customWidth="1"/>
    <col min="15873" max="15884" width="9.140625" style="110"/>
    <col min="15885" max="15885" width="11.28515625" style="110" customWidth="1"/>
    <col min="15886" max="15886" width="15.85546875" style="110" customWidth="1"/>
    <col min="15887" max="15887" width="48.7109375" style="110" customWidth="1"/>
    <col min="15888" max="16126" width="9.140625" style="110"/>
    <col min="16127" max="16127" width="10.42578125" style="110" customWidth="1"/>
    <col min="16128" max="16128" width="25.85546875" style="110" customWidth="1"/>
    <col min="16129" max="16140" width="9.140625" style="110"/>
    <col min="16141" max="16141" width="11.28515625" style="110" customWidth="1"/>
    <col min="16142" max="16142" width="15.85546875" style="110" customWidth="1"/>
    <col min="16143" max="16143" width="48.7109375" style="110" customWidth="1"/>
    <col min="16144" max="16384" width="9.140625" style="110"/>
  </cols>
  <sheetData>
    <row r="1" spans="1:15" ht="55.5" customHeight="1" x14ac:dyDescent="0.2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9.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x14ac:dyDescent="0.2">
      <c r="A3" s="115" t="s">
        <v>64</v>
      </c>
      <c r="B3" s="66"/>
      <c r="C3" s="66"/>
      <c r="D3" s="66"/>
      <c r="E3" s="66"/>
      <c r="F3" s="67"/>
    </row>
    <row r="4" spans="1:15" x14ac:dyDescent="0.2">
      <c r="A4" s="68"/>
      <c r="B4" s="66"/>
      <c r="C4" s="66"/>
      <c r="D4" s="66"/>
      <c r="E4" s="66"/>
      <c r="F4" s="66"/>
    </row>
    <row r="5" spans="1:15" ht="13.5" thickBot="1" x14ac:dyDescent="0.25"/>
    <row r="6" spans="1:15" x14ac:dyDescent="0.2">
      <c r="A6" s="164" t="s">
        <v>57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</row>
    <row r="7" spans="1:15" ht="13.5" thickBot="1" x14ac:dyDescent="0.25">
      <c r="A7" s="167" t="s">
        <v>2</v>
      </c>
      <c r="B7" s="168"/>
      <c r="C7" s="69">
        <v>1</v>
      </c>
      <c r="D7" s="69">
        <v>2</v>
      </c>
      <c r="E7" s="69">
        <v>3</v>
      </c>
      <c r="F7" s="69">
        <v>4</v>
      </c>
      <c r="G7" s="69">
        <v>5</v>
      </c>
      <c r="H7" s="69">
        <v>6</v>
      </c>
      <c r="I7" s="69">
        <v>7</v>
      </c>
      <c r="J7" s="69">
        <v>8</v>
      </c>
      <c r="K7" s="69">
        <v>9</v>
      </c>
      <c r="L7" s="69">
        <v>10</v>
      </c>
      <c r="M7" s="69">
        <v>11</v>
      </c>
      <c r="N7" s="69">
        <v>12</v>
      </c>
      <c r="O7" s="70" t="s">
        <v>3</v>
      </c>
    </row>
    <row r="8" spans="1:15" ht="13.5" thickBot="1" x14ac:dyDescent="0.25">
      <c r="A8" s="71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124"/>
    </row>
    <row r="9" spans="1:15" x14ac:dyDescent="0.2">
      <c r="A9" s="169" t="s">
        <v>4</v>
      </c>
      <c r="B9" s="170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103">
        <f t="shared" ref="O9:O11" si="0">SUM(C9:N9)</f>
        <v>0</v>
      </c>
    </row>
    <row r="10" spans="1:15" ht="12.75" customHeight="1" x14ac:dyDescent="0.2">
      <c r="A10" s="75" t="s">
        <v>5</v>
      </c>
      <c r="B10" s="76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04">
        <f t="shared" si="0"/>
        <v>0</v>
      </c>
    </row>
    <row r="11" spans="1:15" x14ac:dyDescent="0.2">
      <c r="A11" s="155" t="s">
        <v>6</v>
      </c>
      <c r="B11" s="15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104">
        <f t="shared" si="0"/>
        <v>0</v>
      </c>
    </row>
    <row r="12" spans="1:15" x14ac:dyDescent="0.2">
      <c r="A12" s="161" t="s">
        <v>7</v>
      </c>
      <c r="B12" s="162"/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04">
        <f>SUM(C12:N12)</f>
        <v>0</v>
      </c>
    </row>
    <row r="13" spans="1:15" x14ac:dyDescent="0.2">
      <c r="A13" s="155" t="s">
        <v>8</v>
      </c>
      <c r="B13" s="156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04">
        <f>SUM(C13:N13)</f>
        <v>0</v>
      </c>
    </row>
    <row r="14" spans="1:15" ht="13.5" thickBot="1" x14ac:dyDescent="0.25">
      <c r="A14" s="171"/>
      <c r="B14" s="172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104">
        <f>SUM(C14:N14)</f>
        <v>0</v>
      </c>
    </row>
    <row r="15" spans="1:15" ht="13.5" thickBot="1" x14ac:dyDescent="0.25">
      <c r="A15" s="81" t="s">
        <v>9</v>
      </c>
      <c r="B15" s="82"/>
      <c r="C15" s="83">
        <f t="shared" ref="C15:N15" si="1">SUM(C10:C14)</f>
        <v>0</v>
      </c>
      <c r="D15" s="83">
        <f t="shared" si="1"/>
        <v>0</v>
      </c>
      <c r="E15" s="83">
        <f t="shared" si="1"/>
        <v>0</v>
      </c>
      <c r="F15" s="83">
        <f t="shared" si="1"/>
        <v>0</v>
      </c>
      <c r="G15" s="83">
        <f t="shared" si="1"/>
        <v>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  <c r="M15" s="83">
        <f t="shared" si="1"/>
        <v>0</v>
      </c>
      <c r="N15" s="83">
        <f t="shared" si="1"/>
        <v>0</v>
      </c>
      <c r="O15" s="84">
        <f>SUM(O8:O14)</f>
        <v>0</v>
      </c>
    </row>
    <row r="16" spans="1:15" x14ac:dyDescent="0.2">
      <c r="A16" s="169" t="s">
        <v>10</v>
      </c>
      <c r="B16" s="170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05">
        <f t="shared" ref="O16:O37" si="2">SUM(C16:N16)</f>
        <v>0</v>
      </c>
    </row>
    <row r="17" spans="1:15" x14ac:dyDescent="0.2">
      <c r="A17" s="75" t="s">
        <v>11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104">
        <f>SUM(C17:N17)</f>
        <v>0</v>
      </c>
    </row>
    <row r="18" spans="1:15" x14ac:dyDescent="0.2">
      <c r="A18" s="75" t="s">
        <v>12</v>
      </c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104">
        <f t="shared" si="2"/>
        <v>0</v>
      </c>
    </row>
    <row r="19" spans="1:15" ht="12.75" customHeight="1" x14ac:dyDescent="0.2">
      <c r="A19" s="155" t="s">
        <v>61</v>
      </c>
      <c r="B19" s="15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104">
        <f>SUM(C19:N19)</f>
        <v>0</v>
      </c>
    </row>
    <row r="20" spans="1:15" ht="12.75" customHeight="1" x14ac:dyDescent="0.2">
      <c r="A20" s="155" t="s">
        <v>58</v>
      </c>
      <c r="B20" s="15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104">
        <f t="shared" ref="O20:O21" si="3">SUM(C20:N20)</f>
        <v>0</v>
      </c>
    </row>
    <row r="21" spans="1:15" x14ac:dyDescent="0.2">
      <c r="A21" s="155" t="s">
        <v>59</v>
      </c>
      <c r="B21" s="15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104">
        <f t="shared" si="3"/>
        <v>0</v>
      </c>
    </row>
    <row r="22" spans="1:15" x14ac:dyDescent="0.2">
      <c r="A22" s="155" t="s">
        <v>15</v>
      </c>
      <c r="B22" s="15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104">
        <f t="shared" si="2"/>
        <v>0</v>
      </c>
    </row>
    <row r="23" spans="1:15" x14ac:dyDescent="0.2">
      <c r="A23" s="155" t="s">
        <v>16</v>
      </c>
      <c r="B23" s="15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04">
        <f t="shared" si="2"/>
        <v>0</v>
      </c>
    </row>
    <row r="24" spans="1:15" x14ac:dyDescent="0.2">
      <c r="A24" s="155" t="s">
        <v>17</v>
      </c>
      <c r="B24" s="15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104">
        <f>SUM(C24:N24)</f>
        <v>0</v>
      </c>
    </row>
    <row r="25" spans="1:15" x14ac:dyDescent="0.2">
      <c r="A25" s="155" t="s">
        <v>18</v>
      </c>
      <c r="B25" s="15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104">
        <f t="shared" si="2"/>
        <v>0</v>
      </c>
    </row>
    <row r="26" spans="1:15" x14ac:dyDescent="0.2">
      <c r="A26" s="155" t="s">
        <v>19</v>
      </c>
      <c r="B26" s="15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104">
        <f t="shared" si="2"/>
        <v>0</v>
      </c>
    </row>
    <row r="27" spans="1:15" x14ac:dyDescent="0.2">
      <c r="A27" s="155" t="s">
        <v>20</v>
      </c>
      <c r="B27" s="15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104">
        <f t="shared" si="2"/>
        <v>0</v>
      </c>
    </row>
    <row r="28" spans="1:15" x14ac:dyDescent="0.2">
      <c r="A28" s="155" t="s">
        <v>60</v>
      </c>
      <c r="B28" s="15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104">
        <f t="shared" si="2"/>
        <v>0</v>
      </c>
    </row>
    <row r="29" spans="1:15" x14ac:dyDescent="0.2">
      <c r="A29" s="155" t="s">
        <v>22</v>
      </c>
      <c r="B29" s="15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104">
        <f t="shared" si="2"/>
        <v>0</v>
      </c>
    </row>
    <row r="30" spans="1:15" x14ac:dyDescent="0.2">
      <c r="A30" s="155" t="s">
        <v>23</v>
      </c>
      <c r="B30" s="15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104">
        <f t="shared" si="2"/>
        <v>0</v>
      </c>
    </row>
    <row r="31" spans="1:15" x14ac:dyDescent="0.2">
      <c r="A31" s="155" t="s">
        <v>24</v>
      </c>
      <c r="B31" s="15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104">
        <f t="shared" si="2"/>
        <v>0</v>
      </c>
    </row>
    <row r="32" spans="1:15" ht="12" customHeight="1" x14ac:dyDescent="0.2">
      <c r="A32" s="155" t="s">
        <v>25</v>
      </c>
      <c r="B32" s="15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104">
        <f t="shared" si="2"/>
        <v>0</v>
      </c>
    </row>
    <row r="33" spans="1:15" ht="13.5" thickBot="1" x14ac:dyDescent="0.25">
      <c r="A33" s="87" t="s">
        <v>26</v>
      </c>
      <c r="B33" s="8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04">
        <f t="shared" si="2"/>
        <v>0</v>
      </c>
    </row>
    <row r="34" spans="1:15" ht="13.5" thickBot="1" x14ac:dyDescent="0.25">
      <c r="A34" s="81" t="s">
        <v>27</v>
      </c>
      <c r="B34" s="82"/>
      <c r="C34" s="83">
        <f>SUM(C17:C33)</f>
        <v>0</v>
      </c>
      <c r="D34" s="83">
        <f t="shared" ref="D34:N34" si="4">SUM(D17:D33)</f>
        <v>0</v>
      </c>
      <c r="E34" s="83">
        <f t="shared" si="4"/>
        <v>0</v>
      </c>
      <c r="F34" s="83">
        <f t="shared" si="4"/>
        <v>0</v>
      </c>
      <c r="G34" s="83">
        <f t="shared" si="4"/>
        <v>0</v>
      </c>
      <c r="H34" s="83">
        <f t="shared" si="4"/>
        <v>0</v>
      </c>
      <c r="I34" s="83">
        <f t="shared" si="4"/>
        <v>0</v>
      </c>
      <c r="J34" s="83">
        <f t="shared" si="4"/>
        <v>0</v>
      </c>
      <c r="K34" s="83">
        <f t="shared" si="4"/>
        <v>0</v>
      </c>
      <c r="L34" s="83">
        <f t="shared" si="4"/>
        <v>0</v>
      </c>
      <c r="M34" s="83">
        <f t="shared" si="4"/>
        <v>0</v>
      </c>
      <c r="N34" s="83">
        <f t="shared" si="4"/>
        <v>0</v>
      </c>
      <c r="O34" s="84">
        <f t="shared" si="2"/>
        <v>0</v>
      </c>
    </row>
    <row r="35" spans="1:15" ht="13.5" customHeight="1" thickBot="1" x14ac:dyDescent="0.25">
      <c r="A35" s="157" t="s">
        <v>28</v>
      </c>
      <c r="B35" s="158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89">
        <f t="shared" si="2"/>
        <v>0</v>
      </c>
    </row>
    <row r="36" spans="1:15" ht="13.5" customHeight="1" thickBot="1" x14ac:dyDescent="0.25">
      <c r="A36" s="157" t="s">
        <v>29</v>
      </c>
      <c r="B36" s="158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89">
        <f t="shared" si="2"/>
        <v>0</v>
      </c>
    </row>
    <row r="37" spans="1:15" ht="13.5" customHeight="1" thickBot="1" x14ac:dyDescent="0.25">
      <c r="A37" s="157" t="s">
        <v>30</v>
      </c>
      <c r="B37" s="158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89">
        <f t="shared" si="2"/>
        <v>0</v>
      </c>
    </row>
    <row r="38" spans="1:15" ht="13.5" thickBot="1" x14ac:dyDescent="0.25">
      <c r="A38" s="81" t="s">
        <v>31</v>
      </c>
      <c r="B38" s="82"/>
      <c r="C38" s="83">
        <f t="shared" ref="C38:N38" si="5">C15-C34-C35+C36-C37+C27</f>
        <v>0</v>
      </c>
      <c r="D38" s="83">
        <f t="shared" si="5"/>
        <v>0</v>
      </c>
      <c r="E38" s="83">
        <f t="shared" si="5"/>
        <v>0</v>
      </c>
      <c r="F38" s="83">
        <f t="shared" si="5"/>
        <v>0</v>
      </c>
      <c r="G38" s="83">
        <f t="shared" si="5"/>
        <v>0</v>
      </c>
      <c r="H38" s="83">
        <f t="shared" si="5"/>
        <v>0</v>
      </c>
      <c r="I38" s="83">
        <f t="shared" si="5"/>
        <v>0</v>
      </c>
      <c r="J38" s="83">
        <f t="shared" si="5"/>
        <v>0</v>
      </c>
      <c r="K38" s="83">
        <f t="shared" si="5"/>
        <v>0</v>
      </c>
      <c r="L38" s="83">
        <f t="shared" si="5"/>
        <v>0</v>
      </c>
      <c r="M38" s="83">
        <f t="shared" si="5"/>
        <v>0</v>
      </c>
      <c r="N38" s="83">
        <f t="shared" si="5"/>
        <v>0</v>
      </c>
      <c r="O38" s="84">
        <f>O15-O34-O35+O36-O37+O27</f>
        <v>0</v>
      </c>
    </row>
    <row r="39" spans="1:15" x14ac:dyDescent="0.2">
      <c r="A39" s="90" t="s">
        <v>32</v>
      </c>
      <c r="B39" s="91"/>
      <c r="C39" s="92">
        <f t="shared" ref="C39:O39" si="6">SUM(C10:C11)-C34+C37</f>
        <v>0</v>
      </c>
      <c r="D39" s="92">
        <f t="shared" si="6"/>
        <v>0</v>
      </c>
      <c r="E39" s="92">
        <f t="shared" si="6"/>
        <v>0</v>
      </c>
      <c r="F39" s="92">
        <f t="shared" si="6"/>
        <v>0</v>
      </c>
      <c r="G39" s="92">
        <f t="shared" si="6"/>
        <v>0</v>
      </c>
      <c r="H39" s="92">
        <f t="shared" si="6"/>
        <v>0</v>
      </c>
      <c r="I39" s="92">
        <f t="shared" si="6"/>
        <v>0</v>
      </c>
      <c r="J39" s="92">
        <f t="shared" si="6"/>
        <v>0</v>
      </c>
      <c r="K39" s="92">
        <f t="shared" si="6"/>
        <v>0</v>
      </c>
      <c r="L39" s="92">
        <f t="shared" si="6"/>
        <v>0</v>
      </c>
      <c r="M39" s="92">
        <f t="shared" si="6"/>
        <v>0</v>
      </c>
      <c r="N39" s="92">
        <f t="shared" si="6"/>
        <v>0</v>
      </c>
      <c r="O39" s="93">
        <f t="shared" si="6"/>
        <v>0</v>
      </c>
    </row>
    <row r="40" spans="1:15" x14ac:dyDescent="0.2">
      <c r="A40" s="94" t="s">
        <v>33</v>
      </c>
      <c r="B40" s="95"/>
      <c r="C40" s="96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06">
        <f t="shared" ref="O40:O43" si="7">SUM(C40:N40)</f>
        <v>0</v>
      </c>
    </row>
    <row r="41" spans="1:15" x14ac:dyDescent="0.2">
      <c r="A41" s="75" t="s">
        <v>34</v>
      </c>
      <c r="B41" s="76"/>
      <c r="C41" s="77">
        <f t="shared" ref="C41:N41" si="8">IF(C49&lt;0,0,(C39+B49)*19%)</f>
        <v>0</v>
      </c>
      <c r="D41" s="77">
        <f t="shared" si="8"/>
        <v>0</v>
      </c>
      <c r="E41" s="77">
        <f t="shared" si="8"/>
        <v>0</v>
      </c>
      <c r="F41" s="77">
        <f t="shared" si="8"/>
        <v>0</v>
      </c>
      <c r="G41" s="77">
        <f t="shared" si="8"/>
        <v>0</v>
      </c>
      <c r="H41" s="77">
        <f t="shared" si="8"/>
        <v>0</v>
      </c>
      <c r="I41" s="77">
        <f t="shared" si="8"/>
        <v>0</v>
      </c>
      <c r="J41" s="77">
        <f t="shared" si="8"/>
        <v>0</v>
      </c>
      <c r="K41" s="77">
        <f t="shared" si="8"/>
        <v>0</v>
      </c>
      <c r="L41" s="77">
        <f t="shared" si="8"/>
        <v>0</v>
      </c>
      <c r="M41" s="77">
        <f t="shared" si="8"/>
        <v>0</v>
      </c>
      <c r="N41" s="77">
        <f t="shared" si="8"/>
        <v>0</v>
      </c>
      <c r="O41" s="107">
        <f t="shared" si="7"/>
        <v>0</v>
      </c>
    </row>
    <row r="42" spans="1:15" x14ac:dyDescent="0.2">
      <c r="A42" s="87"/>
      <c r="B42" s="8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104">
        <f t="shared" si="7"/>
        <v>0</v>
      </c>
    </row>
    <row r="43" spans="1:15" ht="13.5" thickBot="1" x14ac:dyDescent="0.25">
      <c r="A43" s="97" t="s">
        <v>67</v>
      </c>
      <c r="B43" s="98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108">
        <f t="shared" si="7"/>
        <v>0</v>
      </c>
    </row>
    <row r="44" spans="1:15" ht="13.35" customHeight="1" thickBot="1" x14ac:dyDescent="0.25">
      <c r="A44" s="159" t="s">
        <v>35</v>
      </c>
      <c r="B44" s="160"/>
      <c r="C44" s="83">
        <f t="shared" ref="C44:N44" si="9">C38-SUM(C40:C43)</f>
        <v>0</v>
      </c>
      <c r="D44" s="83">
        <f t="shared" si="9"/>
        <v>0</v>
      </c>
      <c r="E44" s="83">
        <f t="shared" si="9"/>
        <v>0</v>
      </c>
      <c r="F44" s="83">
        <f t="shared" si="9"/>
        <v>0</v>
      </c>
      <c r="G44" s="83">
        <f t="shared" si="9"/>
        <v>0</v>
      </c>
      <c r="H44" s="83">
        <f t="shared" si="9"/>
        <v>0</v>
      </c>
      <c r="I44" s="83">
        <f t="shared" si="9"/>
        <v>0</v>
      </c>
      <c r="J44" s="83">
        <f t="shared" si="9"/>
        <v>0</v>
      </c>
      <c r="K44" s="83">
        <f t="shared" si="9"/>
        <v>0</v>
      </c>
      <c r="L44" s="83">
        <f t="shared" si="9"/>
        <v>0</v>
      </c>
      <c r="M44" s="83">
        <f t="shared" si="9"/>
        <v>0</v>
      </c>
      <c r="N44" s="83">
        <f t="shared" si="9"/>
        <v>0</v>
      </c>
      <c r="O44" s="84">
        <f>SUM(C44:N44)</f>
        <v>0</v>
      </c>
    </row>
    <row r="45" spans="1:15" ht="13.5" thickBot="1" x14ac:dyDescent="0.25">
      <c r="A45" s="99" t="s">
        <v>36</v>
      </c>
      <c r="B45" s="100"/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/>
      <c r="J45" s="111"/>
      <c r="K45" s="111"/>
      <c r="L45" s="111"/>
      <c r="M45" s="111"/>
      <c r="N45" s="111"/>
      <c r="O45" s="109">
        <f>SUM(C45:N45)</f>
        <v>0</v>
      </c>
    </row>
    <row r="46" spans="1:15" ht="13.5" thickBot="1" x14ac:dyDescent="0.25">
      <c r="A46" s="81" t="s">
        <v>37</v>
      </c>
      <c r="B46" s="82"/>
      <c r="C46" s="83">
        <f t="shared" ref="C46:N46" si="10">C44-SUM(C45:C45)</f>
        <v>0</v>
      </c>
      <c r="D46" s="83">
        <f t="shared" si="10"/>
        <v>0</v>
      </c>
      <c r="E46" s="83">
        <f t="shared" si="10"/>
        <v>0</v>
      </c>
      <c r="F46" s="83">
        <f t="shared" si="10"/>
        <v>0</v>
      </c>
      <c r="G46" s="83">
        <f t="shared" si="10"/>
        <v>0</v>
      </c>
      <c r="H46" s="83">
        <f t="shared" si="10"/>
        <v>0</v>
      </c>
      <c r="I46" s="83">
        <f t="shared" si="10"/>
        <v>0</v>
      </c>
      <c r="J46" s="83">
        <f t="shared" si="10"/>
        <v>0</v>
      </c>
      <c r="K46" s="83">
        <f t="shared" si="10"/>
        <v>0</v>
      </c>
      <c r="L46" s="83">
        <f t="shared" si="10"/>
        <v>0</v>
      </c>
      <c r="M46" s="83">
        <f t="shared" si="10"/>
        <v>0</v>
      </c>
      <c r="N46" s="83">
        <f t="shared" si="10"/>
        <v>0</v>
      </c>
      <c r="O46" s="101">
        <f>SUM(C46:N46)</f>
        <v>0</v>
      </c>
    </row>
    <row r="49" spans="1:15" hidden="1" x14ac:dyDescent="0.2">
      <c r="A49" s="110" t="s">
        <v>40</v>
      </c>
      <c r="C49" s="127">
        <f>IF(C39&gt;0,0,C39)</f>
        <v>0</v>
      </c>
      <c r="D49" s="127">
        <f t="shared" ref="D49:N49" si="11">IF((C49+D39)&lt;0,C49+D39,0)</f>
        <v>0</v>
      </c>
      <c r="E49" s="127">
        <f t="shared" si="11"/>
        <v>0</v>
      </c>
      <c r="F49" s="127">
        <f t="shared" si="11"/>
        <v>0</v>
      </c>
      <c r="G49" s="127">
        <f t="shared" si="11"/>
        <v>0</v>
      </c>
      <c r="H49" s="127">
        <f t="shared" si="11"/>
        <v>0</v>
      </c>
      <c r="I49" s="127">
        <f t="shared" si="11"/>
        <v>0</v>
      </c>
      <c r="J49" s="127">
        <f t="shared" si="11"/>
        <v>0</v>
      </c>
      <c r="K49" s="127">
        <f t="shared" si="11"/>
        <v>0</v>
      </c>
      <c r="L49" s="127">
        <f t="shared" si="11"/>
        <v>0</v>
      </c>
      <c r="M49" s="127">
        <f t="shared" si="11"/>
        <v>0</v>
      </c>
      <c r="N49" s="127">
        <f t="shared" si="11"/>
        <v>0</v>
      </c>
    </row>
    <row r="50" spans="1:15" x14ac:dyDescent="0.2">
      <c r="A50" s="110" t="s">
        <v>66</v>
      </c>
    </row>
    <row r="52" spans="1:15" ht="66.75" customHeight="1" x14ac:dyDescent="0.2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1:15" ht="15.75" customHeight="1" x14ac:dyDescent="0.2">
      <c r="A53" s="137" t="s">
        <v>65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</sheetData>
  <sheetProtection algorithmName="SHA-512" hashValue="51O25oqMt7MUJgLazGCCrUXoOWcMaz3QP2R8XmhYzBXB9vtSa5gStE8aZP6alodBvEmD96F0zJaHgMVEi1lx0Q==" saltValue="NgPpe65Y68P1YW9XiE7cmQ==" spinCount="100000" sheet="1" objects="1" scenarios="1"/>
  <mergeCells count="29">
    <mergeCell ref="A28:B28"/>
    <mergeCell ref="A29:B29"/>
    <mergeCell ref="A30:B30"/>
    <mergeCell ref="A12:B12"/>
    <mergeCell ref="A1:O1"/>
    <mergeCell ref="A6:O6"/>
    <mergeCell ref="A7:B7"/>
    <mergeCell ref="A9:B9"/>
    <mergeCell ref="A11:B11"/>
    <mergeCell ref="A27:B27"/>
    <mergeCell ref="A13:B13"/>
    <mergeCell ref="A14:B14"/>
    <mergeCell ref="A16:B16"/>
    <mergeCell ref="A19:B19"/>
    <mergeCell ref="A20:B20"/>
    <mergeCell ref="A21:B21"/>
    <mergeCell ref="A22:B22"/>
    <mergeCell ref="A23:B23"/>
    <mergeCell ref="A24:B24"/>
    <mergeCell ref="A25:B25"/>
    <mergeCell ref="A26:B26"/>
    <mergeCell ref="A31:B31"/>
    <mergeCell ref="A32:B32"/>
    <mergeCell ref="A52:O52"/>
    <mergeCell ref="A53:O53"/>
    <mergeCell ref="A36:B36"/>
    <mergeCell ref="A37:B37"/>
    <mergeCell ref="A44:B44"/>
    <mergeCell ref="A35:B35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przepływy - ryczałt</vt:lpstr>
      <vt:lpstr>przepływy - zasady ogólne</vt:lpstr>
      <vt:lpstr>przepływy - podatek liniowy</vt:lpstr>
      <vt:lpstr>przepływy - pełna księgowość</vt:lpstr>
      <vt:lpstr>'przepływy - pełna księgowość'!Obszar_wydruku</vt:lpstr>
      <vt:lpstr>'przepływy - podatek liniowy'!Obszar_wydruku</vt:lpstr>
      <vt:lpstr>'przepływy - ryczałt'!Obszar_wydruku</vt:lpstr>
      <vt:lpstr>'przepływy - zasady ogólne'!Obszar_wydruku</vt:lpstr>
    </vt:vector>
  </TitlesOfParts>
  <Company>Fundacja Rozwoju Regionu Rabka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aluberda</dc:creator>
  <cp:lastModifiedBy>aluberda</cp:lastModifiedBy>
  <cp:lastPrinted>2022-11-28T14:20:25Z</cp:lastPrinted>
  <dcterms:created xsi:type="dcterms:W3CDTF">2022-05-12T07:50:30Z</dcterms:created>
  <dcterms:modified xsi:type="dcterms:W3CDTF">2023-03-14T08:45:51Z</dcterms:modified>
</cp:coreProperties>
</file>